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5976" windowWidth="17376" windowHeight="10896" tabRatio="764" activeTab="0"/>
  </bookViews>
  <sheets>
    <sheet name="Building Description" sheetId="1" r:id="rId1"/>
    <sheet name="Zone Summary" sheetId="2" r:id="rId2"/>
    <sheet name="Outdoor Air" sheetId="3" r:id="rId3"/>
    <sheet name="Schedules" sheetId="4" r:id="rId4"/>
    <sheet name="SchedulePlots" sheetId="5" r:id="rId5"/>
  </sheets>
  <externalReferences>
    <externalReference r:id="rId8"/>
    <externalReference r:id="rId9"/>
  </externalReferences>
  <definedNames>
    <definedName name="_IWB2">#REF!</definedName>
    <definedName name="_ODB2">#REF!</definedName>
    <definedName name="CAP_11000">#REF!</definedName>
    <definedName name="CAP_12000">#REF!</definedName>
    <definedName name="CAP_9000">#REF!</definedName>
    <definedName name="CAP_A">'[1]Coefficients'!$C$3</definedName>
    <definedName name="CAP_B">'[1]Coefficients'!$D$3</definedName>
    <definedName name="CAP_C">'[1]Coefficients'!$E$3</definedName>
    <definedName name="CAP_D">'[1]Coefficients'!$F$3</definedName>
    <definedName name="CAP_E">'[1]Coefficients'!$G$3</definedName>
    <definedName name="CAP_F">'[1]Coefficients'!$H$3</definedName>
    <definedName name="CAP_RATED">'[1]DOE2 Performance Curves'!$C$3</definedName>
    <definedName name="CCap">'[2]PTAC 9000 Btuh'!$B$2</definedName>
    <definedName name="DeltaFan">'[2]PTAC 9000 Btuh'!$F$5</definedName>
    <definedName name="EER_RATED">'[1]DOE2 Performance Curves'!$D$3</definedName>
    <definedName name="EFF_A">'[1]Coefficients'!$C$4</definedName>
    <definedName name="EFF_B">'[1]Coefficients'!$D$4</definedName>
    <definedName name="EFF_C">'[1]Coefficients'!$E$4</definedName>
    <definedName name="EFF_D">'[1]Coefficients'!$F$4</definedName>
    <definedName name="EFF_E">'[1]Coefficients'!$G$4</definedName>
    <definedName name="EFF_F">'[1]Coefficients'!$H$4</definedName>
    <definedName name="Fan_11000">#REF!</definedName>
    <definedName name="Fan_12000">#REF!</definedName>
    <definedName name="Fan_9000">#REF!</definedName>
    <definedName name="Fan_PTAC_11000_1">'[1]Fan Inputs (Sensitivity)'!$G$85</definedName>
    <definedName name="Fan_PTAC_11000_2">'[1]Fan Inputs (Sensitivity)'!$G$89</definedName>
    <definedName name="Fan_PTAC_11000_3">'[1]Fan Inputs (Sensitivity)'!$G$93</definedName>
    <definedName name="Fan_PTAC_11000_4">'[1]Fan Inputs (Sensitivity)'!$G$97</definedName>
    <definedName name="Fan_PTAC_11000_5">'[1]Fan Inputs (Sensitivity)'!$G$101</definedName>
    <definedName name="Fan_PTAC_12000_1">'[1]Fan Inputs (Sensitivity)'!$G$84</definedName>
    <definedName name="Fan_PTAC_12000_2">'[1]Fan Inputs (Sensitivity)'!$G$88</definedName>
    <definedName name="Fan_PTAC_12000_3">'[1]Fan Inputs (Sensitivity)'!$G$92</definedName>
    <definedName name="Fan_PTAC_12000_4">'[1]Fan Inputs (Sensitivity)'!$G$96</definedName>
    <definedName name="Fan_PTAC_12000_5">'[1]Fan Inputs (Sensitivity)'!$G$100</definedName>
    <definedName name="Fan_PTAC_9000_1">'[1]Fan Inputs (Sensitivity)'!$G$83</definedName>
    <definedName name="Fan_PTAC_9000_2">'[1]Fan Inputs (Sensitivity)'!$G$87</definedName>
    <definedName name="Fan_PTAC_9000_3">'[1]Fan Inputs (Sensitivity)'!$G$91</definedName>
    <definedName name="Fan_PTAC_9000_4">'[1]Fan Inputs (Sensitivity)'!$G$95</definedName>
    <definedName name="Fan_PTAC_9000_5">'[1]Fan Inputs (Sensitivity)'!$G$99</definedName>
    <definedName name="Fan_PTHP_11000_1">'[1]Fan Inputs (Sensitivity)'!#REF!</definedName>
    <definedName name="Fan_PTHP_11000_2">'[1]Fan Inputs (Sensitivity)'!#REF!</definedName>
    <definedName name="Fan_PTHP_11000_3">'[1]Fan Inputs (Sensitivity)'!#REF!</definedName>
    <definedName name="Fan_PTHP_11000_4">'[1]Fan Inputs (Sensitivity)'!#REF!</definedName>
    <definedName name="Fan_PTHP_11000_5">'[1]Fan Inputs (Sensitivity)'!#REF!</definedName>
    <definedName name="Fan_PTHP_12000_1">'[1]Fan Inputs (Sensitivity)'!#REF!</definedName>
    <definedName name="Fan_PTHP_12000_2">'[1]Fan Inputs (Sensitivity)'!#REF!</definedName>
    <definedName name="Fan_PTHP_12000_3">'[1]Fan Inputs (Sensitivity)'!#REF!</definedName>
    <definedName name="Fan_PTHP_12000_4">'[1]Fan Inputs (Sensitivity)'!#REF!</definedName>
    <definedName name="Fan_PTHP_12000_5">'[1]Fan Inputs (Sensitivity)'!#REF!</definedName>
    <definedName name="Fan_PTHP_9000_1">'[1]Fan Inputs (Sensitivity)'!#REF!</definedName>
    <definedName name="Fan_PTHP_9000_2">'[1]Fan Inputs (Sensitivity)'!#REF!</definedName>
    <definedName name="Fan_PTHP_9000_3">'[1]Fan Inputs (Sensitivity)'!#REF!</definedName>
    <definedName name="Fan_PTHP_9000_4">'[1]Fan Inputs (Sensitivity)'!#REF!</definedName>
    <definedName name="Fan_PTHP_9000_5">'[1]Fan Inputs (Sensitivity)'!#REF!</definedName>
    <definedName name="ODB">'[1]DOE2 Performance Curves'!$B$7:$B$37</definedName>
    <definedName name="PL_A">'[1]Coefficients'!$C$6</definedName>
    <definedName name="PL_B">'[1]Coefficients'!$D$6</definedName>
    <definedName name="PL_C">'[1]Coefficients'!$E$6</definedName>
    <definedName name="PL_COM_A">'[1]Coefficients'!$C$11</definedName>
    <definedName name="PL_COM_B">'[1]Coefficients'!$D$11</definedName>
    <definedName name="PL_COM_C">'[1]Coefficients'!$E$11</definedName>
    <definedName name="PL_COM_D">'[1]Coefficients'!$F$11</definedName>
    <definedName name="PL_D">'[1]Coefficients'!$F$6</definedName>
    <definedName name="PL_PTAC_A">'[1]Coefficients'!$C$8</definedName>
    <definedName name="PL_PTAC_B">'[1]Coefficients'!$D$8</definedName>
    <definedName name="PL_PTAC_C">'[1]Coefficients'!$E$8</definedName>
    <definedName name="PL_PTAC_D">'[1]Coefficients'!$F$8</definedName>
    <definedName name="PL_RDX_A">'[1]Coefficients'!$C$10</definedName>
    <definedName name="PL_RDX_B">'[1]Coefficients'!$D$10</definedName>
    <definedName name="PL_SC_A">'[1]Coefficients'!$C$9</definedName>
    <definedName name="PL_SC_B">'[1]Coefficients'!$D$9</definedName>
    <definedName name="PL_SC_C">'[1]Coefficients'!$E$9</definedName>
    <definedName name="PL_SELECTED_A">'[1]Coefficients'!$C$15</definedName>
    <definedName name="PL_SELECTED_B">'[1]Coefficients'!$D$15</definedName>
    <definedName name="PL_SELECTED_C">'[1]Coefficients'!$E$15</definedName>
    <definedName name="PL_SELECTED_D">'[1]Coefficients'!$F$15</definedName>
    <definedName name="PL_TYPICAL_A">'[1]Coefficients'!$C$13</definedName>
    <definedName name="PL_TYPICAL_B">'[1]Coefficients'!$D$13</definedName>
    <definedName name="PL_TYPICAL_C">'[1]Coefficients'!$E$13</definedName>
    <definedName name="PL_TYPICAL_D">'[1]Coefficients'!$F$13</definedName>
    <definedName name="PLR">'[1]DOE2 Performance Curves'!$M$7:$M$27</definedName>
    <definedName name="SCAP_A">'[1]Coefficients'!$C$5</definedName>
    <definedName name="SCAP_B">'[1]Coefficients'!$D$5</definedName>
    <definedName name="SCAP_C">'[1]Coefficients'!$E$5</definedName>
    <definedName name="SCAP_D">'[1]Coefficients'!$F$5</definedName>
    <definedName name="SCAP_E">'[1]Coefficients'!$G$5</definedName>
    <definedName name="SCAP_F">'[1]Coefficients'!$H$5</definedName>
    <definedName name="WB">'[1]DOE2 Performance Curves'!$C$7:$C$37</definedName>
  </definedNames>
  <calcPr fullCalcOnLoad="1"/>
</workbook>
</file>

<file path=xl/sharedStrings.xml><?xml version="1.0" encoding="utf-8"?>
<sst xmlns="http://schemas.openxmlformats.org/spreadsheetml/2006/main" count="736" uniqueCount="414">
  <si>
    <t>Pump</t>
  </si>
  <si>
    <t>Supply Fan</t>
  </si>
  <si>
    <t xml:space="preserve">     Pump Type</t>
  </si>
  <si>
    <t>Cooling Tower</t>
  </si>
  <si>
    <t xml:space="preserve">     Cooling Tower Type</t>
  </si>
  <si>
    <t xml:space="preserve">    Tank Volume (gal)</t>
  </si>
  <si>
    <t>Elevator</t>
  </si>
  <si>
    <t xml:space="preserve">    Peak Power</t>
  </si>
  <si>
    <t>Exterior Lighting</t>
  </si>
  <si>
    <t>Not modeled.</t>
  </si>
  <si>
    <t>(°C)</t>
  </si>
  <si>
    <t>(°F)</t>
  </si>
  <si>
    <t xml:space="preserve">    Supply Fan Pressure Drop</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</si>
  <si>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</si>
  <si>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</si>
  <si>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</si>
  <si>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</si>
  <si>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</si>
  <si>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</si>
  <si>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</si>
  <si>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</si>
  <si>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</si>
  <si>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</si>
  <si>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</si>
  <si>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</si>
  <si>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</si>
  <si>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</si>
  <si>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</si>
  <si>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</si>
  <si>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</si>
  <si>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</si>
  <si>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</si>
  <si>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</si>
  <si>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</si>
  <si>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Service Water Heating</t>
  </si>
  <si>
    <t>Storage Tank</t>
  </si>
  <si>
    <t>Internal Loads &amp; Schedules</t>
  </si>
  <si>
    <t>Lighting</t>
  </si>
  <si>
    <t>Schedule</t>
  </si>
  <si>
    <t>Occupancy</t>
  </si>
  <si>
    <t>BLDG_LIGHT_SCH</t>
  </si>
  <si>
    <t>BLDG_EQUIP_SCH</t>
  </si>
  <si>
    <t>Infiltration Schedule</t>
  </si>
  <si>
    <t>HTGSETP_SCH</t>
  </si>
  <si>
    <t>CLGSETP_SCH</t>
  </si>
  <si>
    <t>BLDG_SWH_SCH</t>
  </si>
  <si>
    <t>Type</t>
  </si>
  <si>
    <t>Through</t>
  </si>
  <si>
    <t>Day of Week</t>
  </si>
  <si>
    <t>on/off</t>
  </si>
  <si>
    <t>Through 12/31</t>
  </si>
  <si>
    <t>WD, SummerDesign</t>
  </si>
  <si>
    <t>Sat, WinterDesign</t>
  </si>
  <si>
    <t>Sun, Hol, Other</t>
  </si>
  <si>
    <t>Fraction</t>
  </si>
  <si>
    <t>All</t>
  </si>
  <si>
    <t>HVACOperationSchd</t>
  </si>
  <si>
    <t>WD</t>
  </si>
  <si>
    <t>SummerDesign</t>
  </si>
  <si>
    <t>BLDG_ELEVATORS</t>
  </si>
  <si>
    <t>fraction</t>
  </si>
  <si>
    <t>Temperature</t>
  </si>
  <si>
    <t>WinterDesign</t>
  </si>
  <si>
    <t>MinOA_MotorizedDamper_Sched</t>
  </si>
  <si>
    <t>MinOA_Sched</t>
  </si>
  <si>
    <t>Dual Zone Control Type Sched</t>
  </si>
  <si>
    <t>Control Type</t>
  </si>
  <si>
    <t>HW-Loop-Temp-Schedule</t>
  </si>
  <si>
    <t>Heating-Supply-Air-Temp-Sch</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</si>
  <si>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</si>
  <si>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</si>
  <si>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</si>
  <si>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</si>
  <si>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</si>
  <si>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</si>
  <si>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</si>
  <si>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</si>
  <si>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</si>
  <si>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</si>
  <si>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</si>
  <si>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</si>
  <si>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</si>
  <si>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</si>
  <si>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</si>
  <si>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</si>
  <si>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</si>
  <si>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</si>
  <si>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</si>
  <si>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</si>
  <si>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</si>
  <si>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</si>
  <si>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</si>
  <si>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</si>
  <si>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</si>
  <si>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Vintage</t>
  </si>
  <si>
    <t>NEW CONSTRUCTION</t>
  </si>
  <si>
    <t>Location 
(Representing 8 Climate Zones)</t>
  </si>
  <si>
    <t>Zone 6A:  Burlington (cold, humid)
Zone 6B:  Helena (cold, dry)
Zone 7:  Duluth (very cold)
Zone 8:  Fairbanks (subarctic)</t>
  </si>
  <si>
    <t>Available fuel types</t>
  </si>
  <si>
    <t>Building Type (Principal Building Function)</t>
  </si>
  <si>
    <t>Building Prototype</t>
  </si>
  <si>
    <t>Total Floor Area (sq feet)</t>
  </si>
  <si>
    <t xml:space="preserve">Building shape </t>
  </si>
  <si>
    <t xml:space="preserve">Aspect Ratio </t>
  </si>
  <si>
    <t>Window Fraction
(Window-to-Wall Ratio)</t>
  </si>
  <si>
    <t>none</t>
  </si>
  <si>
    <t>Floor to floor height (feet)</t>
  </si>
  <si>
    <t>Floor to ceiling height (feet)</t>
  </si>
  <si>
    <t>Glazing sill height (feet)</t>
  </si>
  <si>
    <t>Architecture</t>
  </si>
  <si>
    <t xml:space="preserve">    Construction</t>
  </si>
  <si>
    <t xml:space="preserve">    Dimensions</t>
  </si>
  <si>
    <t xml:space="preserve">    Tilts and orientations</t>
  </si>
  <si>
    <t xml:space="preserve">vertical
</t>
  </si>
  <si>
    <t xml:space="preserve">    Glass-Type and frame</t>
  </si>
  <si>
    <t xml:space="preserve">    SHGC (all)</t>
  </si>
  <si>
    <t xml:space="preserve">    Visible transmittance</t>
  </si>
  <si>
    <t xml:space="preserve">    Operable area</t>
  </si>
  <si>
    <t xml:space="preserve">   Construction</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</si>
  <si>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</si>
  <si>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</si>
  <si>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</si>
  <si>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</si>
  <si>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</si>
  <si>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</si>
  <si>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</si>
  <si>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</si>
  <si>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</si>
  <si>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</si>
  <si>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</si>
  <si>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</si>
  <si>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</si>
  <si>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</si>
  <si>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</si>
  <si>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</si>
  <si>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</si>
  <si>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Schedule</t>
  </si>
  <si>
    <t xml:space="preserve">    Daylighting Controls</t>
  </si>
  <si>
    <t xml:space="preserve">    Occupancy Sensors</t>
  </si>
  <si>
    <t xml:space="preserve">Plug load </t>
  </si>
  <si>
    <t xml:space="preserve">    Average people</t>
  </si>
  <si>
    <t>References</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</si>
  <si>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</si>
  <si>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r>
      <t xml:space="preserve">    U-factor (Btu / h * ft</t>
    </r>
    <r>
      <rPr>
        <vertAlign val="superscript"/>
        <sz val="10"/>
        <color indexed="8"/>
        <rFont val="Arial"/>
        <family val="2"/>
      </rPr>
      <t>2</t>
    </r>
    <r>
      <rPr>
        <sz val="10"/>
        <color indexed="8"/>
        <rFont val="Arial"/>
        <family val="2"/>
      </rPr>
      <t xml:space="preserve"> * °F) </t>
    </r>
  </si>
  <si>
    <r>
      <t xml:space="preserve">See under </t>
    </r>
    <r>
      <rPr>
        <b/>
        <sz val="10"/>
        <color indexed="8"/>
        <rFont val="Arial"/>
        <family val="2"/>
      </rPr>
      <t>Schedules</t>
    </r>
  </si>
  <si>
    <r>
      <t xml:space="preserve">    Average power density (W/ft</t>
    </r>
    <r>
      <rPr>
        <vertAlign val="superscript"/>
        <sz val="10"/>
        <color indexed="8"/>
        <rFont val="Arial"/>
        <family val="2"/>
      </rPr>
      <t>2</t>
    </r>
    <r>
      <rPr>
        <sz val="10"/>
        <color indexed="8"/>
        <rFont val="Arial"/>
        <family val="2"/>
      </rPr>
      <t>)</t>
    </r>
  </si>
  <si>
    <t>HVAC Schedules</t>
  </si>
  <si>
    <t>Internal Loads Schedules</t>
  </si>
  <si>
    <t>Service Water Heater Load Schedule</t>
  </si>
  <si>
    <t xml:space="preserve">    Thermostat Setpoint</t>
  </si>
  <si>
    <t xml:space="preserve">    Thermostat Setback</t>
  </si>
  <si>
    <t>Briggs, R.S., R.G. Lucas, and Z.T. Taylor. 2003. Climate Classification for Building Energy Codes and Standards:
Part 2—Zone Definitions, Maps, and Comparisons. ASHRAE Transactions 109(2).</t>
  </si>
  <si>
    <t>Selection of representative climates based on Briggs' paper</t>
  </si>
  <si>
    <t>Misc.</t>
  </si>
  <si>
    <t>non-directional</t>
  </si>
  <si>
    <t xml:space="preserve">    Thermal properties for basement walls</t>
  </si>
  <si>
    <t>autosized to design day</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</si>
  <si>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</si>
  <si>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</si>
  <si>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Skylight</t>
  </si>
  <si>
    <t>NA</t>
  </si>
  <si>
    <t>Slab-on-grade floors (unheated)</t>
  </si>
  <si>
    <t>6 inches standard wood (16.6 lb/ft²)</t>
  </si>
  <si>
    <t xml:space="preserve">   Infiltration</t>
  </si>
  <si>
    <t>Zone 4A:  Baltimore (mild, humid)
Zone 4B:  Albuquerque (mild, dry)
Zone 4C:  Salem (mild, marine)
Zone 5A:  Chicago (cold, humid)
Zone 5B:  Boise (cold, dry)
Zone 5C:  Vancouver, BC (cold, marine)</t>
  </si>
  <si>
    <t>Zone 1A:  Miami (very hot, humid)
Zone 1B:  Riyadh, Saudi Arabia (very hot, dry)
Zone 2A:  Houston (hot, humid) 
Zone 2B:  Phoenix (hot, dry)
Zone 3A:  Memphis (warm, humid) 
Zone 3B:  El Paso (warm, dry)
Zone 3C:  San Francisco (warm,marine)</t>
  </si>
  <si>
    <t xml:space="preserve">Data Source
</t>
  </si>
  <si>
    <t>EDUCATION</t>
  </si>
  <si>
    <t>horizontal</t>
  </si>
  <si>
    <t xml:space="preserve">    SHGC</t>
  </si>
  <si>
    <t xml:space="preserve">     Rated Pump Head</t>
  </si>
  <si>
    <t xml:space="preserve">     Cooling Tower Power</t>
  </si>
  <si>
    <t>Through 6/15</t>
  </si>
  <si>
    <t>Through 9/15</t>
  </si>
  <si>
    <t xml:space="preserve">    Water consumption (peak gpm)</t>
  </si>
  <si>
    <t>PNNL 's Glazing Market Data for ASHRAE spreadsheet</t>
  </si>
  <si>
    <t xml:space="preserve">“Study of the U.S. Market For Windows, Doors, and Skylights”, American Architectural Manufacturers Association, Window &amp; Door Manufacturers Association, 2006. </t>
  </si>
  <si>
    <t>Primary School</t>
  </si>
  <si>
    <t>Refrigeration</t>
  </si>
  <si>
    <t>Equipment</t>
  </si>
  <si>
    <t xml:space="preserve">based on floor area and aspect ratio </t>
  </si>
  <si>
    <t xml:space="preserve">   Area (ft2)</t>
  </si>
  <si>
    <t>based on floor plan and floor-to-floor height</t>
  </si>
  <si>
    <t xml:space="preserve">   Dimensions</t>
  </si>
  <si>
    <t>Sat, Sun, Hol, WinterDesign, Other</t>
  </si>
  <si>
    <t>6/15 - 9/15</t>
  </si>
  <si>
    <t>1/1 - 6/15 and 9/15-12/31</t>
  </si>
  <si>
    <t>BLDG_OCC_SCH</t>
  </si>
  <si>
    <t>(Study Periods)</t>
  </si>
  <si>
    <t>(Summer Holiday)</t>
  </si>
  <si>
    <t>BLDG_OCC_Extend</t>
  </si>
  <si>
    <t>1/1 - 6/30 and 9/1-12/31</t>
  </si>
  <si>
    <t>6/30 - 9/1</t>
  </si>
  <si>
    <t xml:space="preserve">BLDG_OCC_SCH_Offices </t>
  </si>
  <si>
    <t>BLDG_OCC_SCH_Offices</t>
  </si>
  <si>
    <t>BLDG_OCC_SCH_Gym</t>
  </si>
  <si>
    <t xml:space="preserve">BLDG_OCC_SCH_Cafeteria </t>
  </si>
  <si>
    <t>BLDG_OCC_SCH_Cafeteria</t>
  </si>
  <si>
    <t>Kitchen_Elec_EQUIP_SCH</t>
  </si>
  <si>
    <t>Kitchen_Gas_EQUIP_SCH</t>
  </si>
  <si>
    <t>Sat, Sun, Hol, Other</t>
  </si>
  <si>
    <t>HTGSETP_SCH_SETBACk</t>
  </si>
  <si>
    <t>CLGSETP_SCH_SETUP</t>
  </si>
  <si>
    <t>(For mechanical room and bathroom)</t>
  </si>
  <si>
    <t>80°F Cooling/60°F Heating</t>
  </si>
  <si>
    <t>autosized</t>
  </si>
  <si>
    <r>
      <t xml:space="preserve">    Lighting power density (W/ft</t>
    </r>
    <r>
      <rPr>
        <vertAlign val="superscript"/>
        <sz val="10"/>
        <color indexed="8"/>
        <rFont val="Arial"/>
        <family val="2"/>
      </rPr>
      <t>2</t>
    </r>
    <r>
      <rPr>
        <sz val="10"/>
        <color indexed="8"/>
        <rFont val="Arial"/>
        <family val="2"/>
      </rPr>
      <t>)</t>
    </r>
  </si>
  <si>
    <t>180 °F</t>
  </si>
  <si>
    <t xml:space="preserve">    Supply Fan Mechanical Efficiency (%)</t>
  </si>
  <si>
    <t xml:space="preserve">    Thermal properties for ground level floor
    F-factor (Btu / h * ft2 * °F) 
    and/or
    R-value (h * ft2 * °F / Btu)</t>
  </si>
  <si>
    <t>AEDG K-12 Guide</t>
  </si>
  <si>
    <t>Multipliers</t>
  </si>
  <si>
    <t>CORNER_CLASS_1_POD_1_ZN_1_FLR_1</t>
  </si>
  <si>
    <t>Yes</t>
  </si>
  <si>
    <t>MULT_CLASS_1_POD_1_ZN_1_FLR_1</t>
  </si>
  <si>
    <t>CORRIDOR_POD_1_ZN_1_FLR_1</t>
  </si>
  <si>
    <t>CORNER_CLASS_2_POD_1_ZN_1_FLR_1</t>
  </si>
  <si>
    <t>MULT_CLASS_2_POD_1_ZN_1_FLR_1</t>
  </si>
  <si>
    <t>CORNER_CLASS_1_POD_2_ZN_1_FLR_1</t>
  </si>
  <si>
    <t>MULT_CLASS_1_POD_2_ZN_1_FLR_1</t>
  </si>
  <si>
    <t>CORRIDOR_POD_2_ZN_1_FLR_1</t>
  </si>
  <si>
    <t>CORNER_CLASS_2_POD_2_ZN_1_FLR_1</t>
  </si>
  <si>
    <t>MULT_CLASS_2_POD_2_ZN_1_FLR_1</t>
  </si>
  <si>
    <t>CORNER_CLASS_1_POD_3_ZN_1_FLR_1</t>
  </si>
  <si>
    <t>MULT_CLASS_1_POD_3_ZN_1_FLR_1</t>
  </si>
  <si>
    <t>CORRIDOR_POD_3_ZN_1_FLR_1</t>
  </si>
  <si>
    <t>CORNER_CLASS_2_POD_3_ZN_1_FLR_1</t>
  </si>
  <si>
    <t>MULT_CLASS_2_POD_3_ZN_1_FLR_1</t>
  </si>
  <si>
    <t>COMPUTER_CLASS_ZN_1_FLR_1</t>
  </si>
  <si>
    <t>MAIN_CORRIDOR_ZN_1_FLR_1</t>
  </si>
  <si>
    <t>LOBBY_ZN_1_FLR_1</t>
  </si>
  <si>
    <t>MECH_ZN_1_FLR_1</t>
  </si>
  <si>
    <t>BATH_ZN_1_FLR_1</t>
  </si>
  <si>
    <t>OFFICES_ZN_1_FLR_1</t>
  </si>
  <si>
    <t>GYM_ZN_1_FLR_1</t>
  </si>
  <si>
    <t>KITCHEN_ZN_1_FLR_1</t>
  </si>
  <si>
    <t>CAFETERIA_ZN_1_FLR_1</t>
  </si>
  <si>
    <t>LIBRARY_MEDIA_CENTER_ZN_1_FLR_1</t>
  </si>
  <si>
    <t>Zone Name</t>
  </si>
  <si>
    <t>Total Occupants</t>
  </si>
  <si>
    <t>Total OSA Ventilation (cfm/zone)</t>
  </si>
  <si>
    <t>Zone</t>
  </si>
  <si>
    <t>Assumed Space Type</t>
  </si>
  <si>
    <t>62.1-2004</t>
  </si>
  <si>
    <t>Classrooms (ages 5-8)</t>
  </si>
  <si>
    <t>Corridors (school)</t>
  </si>
  <si>
    <t>Computer Lab.</t>
  </si>
  <si>
    <t>Restroom</t>
  </si>
  <si>
    <t>Office space</t>
  </si>
  <si>
    <t>Gym, stadium (play  area)</t>
  </si>
  <si>
    <t>Kitchen</t>
  </si>
  <si>
    <t>Cafeteria / fast food dining</t>
  </si>
  <si>
    <t>Libraries</t>
  </si>
  <si>
    <t>TOTAL</t>
  </si>
  <si>
    <t>Space Type Lookup</t>
  </si>
  <si>
    <t>Art classroom</t>
  </si>
  <si>
    <t>Auditorium seating area</t>
  </si>
  <si>
    <t xml:space="preserve">Bank vaults/safe deposit </t>
  </si>
  <si>
    <t>Barber shop</t>
  </si>
  <si>
    <t>Barracks sleeping areas</t>
  </si>
  <si>
    <t>Bars, cocktail lounges</t>
  </si>
  <si>
    <t>Beauty and nail salons</t>
  </si>
  <si>
    <t>Bedroom/Living Room (hotel/motel/dorm)</t>
  </si>
  <si>
    <t>Booking/waiting</t>
  </si>
  <si>
    <t>Bowling alley (seating)</t>
  </si>
  <si>
    <t>Cell</t>
  </si>
  <si>
    <t>Classrooms (age 9 plus)</t>
  </si>
  <si>
    <t>Coin operated laundries</t>
  </si>
  <si>
    <t>Computer (not printing)</t>
  </si>
  <si>
    <t>Conference / meeting</t>
  </si>
  <si>
    <t>Corridors (public spaces)</t>
  </si>
  <si>
    <t>Courtrooms</t>
  </si>
  <si>
    <t>Daycare (through age 4)</t>
  </si>
  <si>
    <t>Dayroom</t>
  </si>
  <si>
    <t>Disco/dance floors</t>
  </si>
  <si>
    <t>Gambling casinos</t>
  </si>
  <si>
    <t>Game arcades</t>
  </si>
  <si>
    <t>Guard stations</t>
  </si>
  <si>
    <t>Health club/aerobics room</t>
  </si>
  <si>
    <t>Health club/weight rooms</t>
  </si>
  <si>
    <t>Lecture Classroom</t>
  </si>
  <si>
    <t>Lecture Hall (fixed seats)</t>
  </si>
  <si>
    <t>Legislative chambers</t>
  </si>
  <si>
    <t>Lobbies</t>
  </si>
  <si>
    <t xml:space="preserve">Lobbies/prefunction (hotel, motel, resort, dorm) </t>
  </si>
  <si>
    <t>Main entry lobbies (office bldgs)3.</t>
  </si>
  <si>
    <t>Mall common areas</t>
  </si>
  <si>
    <t>Media Center</t>
  </si>
  <si>
    <t xml:space="preserve">Multi-purpose assembly (hotel, motel, resort, dorm) </t>
  </si>
  <si>
    <t>Multi-use Assembly (school)</t>
  </si>
  <si>
    <t>Museums (Children’s)</t>
  </si>
  <si>
    <t>Museums/Galleries</t>
  </si>
  <si>
    <t>Music/theater/dance</t>
  </si>
  <si>
    <t>Pet shops (animal areas)</t>
  </si>
  <si>
    <t>Pharmacy (prep. area)</t>
  </si>
  <si>
    <t>Photo studios</t>
  </si>
  <si>
    <t>Places of religious worship</t>
  </si>
  <si>
    <t>Reception areas</t>
  </si>
  <si>
    <t>Restaurant dining rooms</t>
  </si>
  <si>
    <t>Sales (except as below)</t>
  </si>
  <si>
    <t>Science laboratories</t>
  </si>
  <si>
    <t>Shipping/Receiving</t>
  </si>
  <si>
    <t>Spectator areas</t>
  </si>
  <si>
    <t>Sports arena (play area)</t>
  </si>
  <si>
    <t>Stages, studios</t>
  </si>
  <si>
    <t>Storage rooms</t>
  </si>
  <si>
    <t>Supermarket</t>
  </si>
  <si>
    <t>Swimming (pool &amp; deck)</t>
  </si>
  <si>
    <t>Telephone/data entry</t>
  </si>
  <si>
    <t>Transportation waiting</t>
  </si>
  <si>
    <t>Warehouses</t>
  </si>
  <si>
    <t>Wood/metal shop</t>
  </si>
  <si>
    <t>Residiential single bedroom apartment</t>
  </si>
  <si>
    <t>Commercial laundry</t>
  </si>
  <si>
    <t>Patient rooms</t>
  </si>
  <si>
    <t>Medical procedure</t>
  </si>
  <si>
    <t>Operating rooms</t>
  </si>
  <si>
    <t>Recovery and ICU</t>
  </si>
  <si>
    <t>Autopsy rooms</t>
  </si>
  <si>
    <t>Physical therapy</t>
  </si>
  <si>
    <t xml:space="preserve">    Outdoor Air Ventilation</t>
  </si>
  <si>
    <t>INFIL_SCH_PNNL</t>
  </si>
  <si>
    <t>ASHRAE 90.1 Prototype Building Modeling Specifications</t>
  </si>
  <si>
    <t>Descriptions</t>
  </si>
  <si>
    <t>Steel-framed Walls (2x4, 16" OC)
0.75" stucco + 0.625" gypsum board + Cavity insulation + 0.625" gypsum board</t>
  </si>
  <si>
    <t>ASHRAE 90.1 Requirements
Nonresidential; Walls, Above-Grade, Steel-Framed</t>
  </si>
  <si>
    <t>ASHRAE 90.1</t>
  </si>
  <si>
    <t>Built-up Roof
Roof membrane + Roof insulation + Metal decking</t>
  </si>
  <si>
    <t>ASHRAE 90.1 Requirements
Nonresidential; Roofs, Insulation entirely above deck</t>
  </si>
  <si>
    <t>Construction type: 2003 CBECS Data and PNNL's CBECS Study 2007.
Exterior wall layers: default 90.1 layering</t>
  </si>
  <si>
    <t>Construction type: 2003 CBECS Data and PNNL's CBECS Study 2007. 
Roof layers: default 90.1 layering</t>
  </si>
  <si>
    <t>ASHRAE 90.1 Requirements
Nonresidential; Vertical Glazing, 30.1-40%</t>
  </si>
  <si>
    <t>6" concrete slab poured directly on to the earth + carpet</t>
  </si>
  <si>
    <t>ASHRAE 90.1 Requirements
Nonresidential; Slab-on-Grade Floors, unheated</t>
  </si>
  <si>
    <t xml:space="preserve">based on floor area and aspect ratio
</t>
  </si>
  <si>
    <t>2 x 4 uninsulated stud wall</t>
  </si>
  <si>
    <t>Reference: 
PNNL-18898: Infiltration Modeling Guidelines for Commercial Building Energy Analysis.</t>
  </si>
  <si>
    <t xml:space="preserve">Packaged air conditioning unit
</t>
  </si>
  <si>
    <t>2003 CBECS Data, PNNL's CBECS Study 2006, and 90.1 Mechanical Subcommittee input.</t>
  </si>
  <si>
    <t xml:space="preserve">75°F Cooling/70°F Heating </t>
  </si>
  <si>
    <t>ASHRAE Ventilation Standard 62.1</t>
  </si>
  <si>
    <t>ASHRAE 90.1 Requirements</t>
  </si>
  <si>
    <t xml:space="preserve">Variable speed
</t>
  </si>
  <si>
    <t>60 ft</t>
  </si>
  <si>
    <r>
      <t xml:space="preserve">See under </t>
    </r>
    <r>
      <rPr>
        <b/>
        <sz val="10"/>
        <rFont val="Arial"/>
        <family val="2"/>
      </rPr>
      <t>Schedules</t>
    </r>
  </si>
  <si>
    <t>User's Manual for ASHRAE Standard 90.1-2004 (Appendix G)</t>
  </si>
  <si>
    <t>Zone Summary</t>
  </si>
  <si>
    <t>(90.1-2004 baseline requirements for LPD)</t>
  </si>
  <si>
    <t>Area [ft²]</t>
  </si>
  <si>
    <t>Conditioned [Y/N]</t>
  </si>
  <si>
    <t>Volume
 [ft³]</t>
  </si>
  <si>
    <t>Gross Wall Area [ft²]</t>
  </si>
  <si>
    <t>Window Glass Area [ft²]</t>
  </si>
  <si>
    <t>Lighting [W/ft²]</t>
  </si>
  <si>
    <t>People 
[ft²/person]</t>
  </si>
  <si>
    <t>Number of People</t>
  </si>
  <si>
    <t>Plug and Process [W/ft²]</t>
  </si>
  <si>
    <t>-</t>
  </si>
  <si>
    <t>AREA WEIGHTED AVERAGE</t>
  </si>
  <si>
    <r>
      <t>Area (ft</t>
    </r>
    <r>
      <rPr>
        <b/>
        <vertAlign val="superscript"/>
        <sz val="10"/>
        <rFont val="Arial"/>
        <family val="2"/>
      </rPr>
      <t>2</t>
    </r>
    <r>
      <rPr>
        <b/>
        <sz val="10"/>
        <rFont val="Arial"/>
        <family val="2"/>
      </rPr>
      <t>)</t>
    </r>
  </si>
  <si>
    <t>90.1-2004
(62-1999)</t>
  </si>
  <si>
    <t>90.1-2007
(62.1-2004)</t>
  </si>
  <si>
    <t>90.1-2010
(62.1-2007)</t>
  </si>
  <si>
    <r>
      <t>Total OSA Ventilation 
(cfm/ft</t>
    </r>
    <r>
      <rPr>
        <b/>
        <vertAlign val="superscript"/>
        <sz val="10"/>
        <rFont val="Arial"/>
        <family val="2"/>
      </rPr>
      <t>2</t>
    </r>
    <r>
      <rPr>
        <b/>
        <sz val="10"/>
        <rFont val="Arial"/>
        <family val="2"/>
      </rPr>
      <t>)</t>
    </r>
  </si>
  <si>
    <t>Minimum Outdoor Ventilation Air Requirements</t>
  </si>
  <si>
    <r>
      <t>BATH_ZN_1_FLR_1</t>
    </r>
    <r>
      <rPr>
        <vertAlign val="superscript"/>
        <sz val="10"/>
        <rFont val="Arial"/>
        <family val="2"/>
      </rPr>
      <t>1.</t>
    </r>
  </si>
  <si>
    <t>INFIL_Door_Opening_SCH</t>
  </si>
  <si>
    <t>varies</t>
  </si>
  <si>
    <t>Sat, Sun, Hol, AllOtherDays</t>
  </si>
  <si>
    <t>WD, SummerDesign, WinterDesign</t>
  </si>
  <si>
    <t>FAN_SCH</t>
  </si>
  <si>
    <t>AnyNumber</t>
  </si>
  <si>
    <t>Heat-Supply-Air-Temp-Sch</t>
  </si>
  <si>
    <t>ReheatCoilAvailSched</t>
  </si>
  <si>
    <t>CoolingCoilAvailSched</t>
  </si>
  <si>
    <t>SummerDesign, Sat, Sun, Hol, Other</t>
  </si>
  <si>
    <t>WinterDesign, Sat, Sun, Hol, Other</t>
  </si>
  <si>
    <t>VAV-Supply-Air-Temp-Sch</t>
  </si>
  <si>
    <t xml:space="preserve">1. Gas furnace inside packaged air conditioning unit
2. Hot water from a gas boiler for heating
</t>
  </si>
  <si>
    <t>ASHRAE 90.1 requirements for motor efficiency and fan power limitation</t>
  </si>
  <si>
    <t>73, 960
(340 ft x 270 ft)</t>
  </si>
  <si>
    <t>35% for all facades
Ribbon window across all facades</t>
  </si>
  <si>
    <t>Continuous Band</t>
  </si>
  <si>
    <t>1. CAV systems: direct air from the packaged air conditioning unit
2. VAV systems: VAV terminal box with damper and hot water reheating coil
 Zone Control Type: minimum supply air at 30% of the zone design peak supply air</t>
  </si>
  <si>
    <r>
      <t xml:space="preserve">ASHRAE Ventilation Standard 62.1  
See under </t>
    </r>
    <r>
      <rPr>
        <b/>
        <sz val="10"/>
        <rFont val="Arial"/>
        <family val="2"/>
      </rPr>
      <t>Outdoor Air</t>
    </r>
    <r>
      <rPr>
        <sz val="10"/>
        <rFont val="Arial"/>
        <family val="2"/>
      </rPr>
      <t>.</t>
    </r>
  </si>
  <si>
    <t>Various depending on the fan supply air cfm</t>
  </si>
  <si>
    <r>
      <t xml:space="preserve">ASHRAE 90.1
Lighting Power Densities Using the Space-By-Space Method
See under </t>
    </r>
    <r>
      <rPr>
        <b/>
        <sz val="10"/>
        <color indexed="8"/>
        <rFont val="Arial"/>
        <family val="2"/>
      </rPr>
      <t>Zone Summary</t>
    </r>
  </si>
  <si>
    <r>
      <t xml:space="preserve">See under </t>
    </r>
    <r>
      <rPr>
        <b/>
        <sz val="10"/>
        <color indexed="8"/>
        <rFont val="Arial"/>
        <family val="2"/>
      </rPr>
      <t>Zone Summary</t>
    </r>
  </si>
  <si>
    <t xml:space="preserve">3.6
(top of the window is 8.1 ft high with 4.5 ft high glass)
</t>
  </si>
  <si>
    <t>Varies depending on the fan motor size and type of fan</t>
  </si>
  <si>
    <t>based on window fraction, location, glazing sill height, floor area and aspect ratio</t>
  </si>
  <si>
    <t>Varies by climate location and design cooling capacity
ASHRAE 90.1 Requirements
Minimum equipment efficiency for Air Conditioners and Condensing Units</t>
  </si>
  <si>
    <t>Varies by climate location and design heating capacity
ASHRAE 90.1 Requirements
Minimum equipment efficiency for Warm Air Furnaces
Minimum equipment efficiency for Gas and Oil-fired Boilers</t>
  </si>
  <si>
    <t>Minimum 50 °F and maximum 122 °F</t>
  </si>
  <si>
    <t>Varies by climate location and cooling capacity
Control type: differential dry bulb</t>
  </si>
  <si>
    <t xml:space="preserve">    Peak Power (W)</t>
  </si>
  <si>
    <t>ASHRAE 90.1
Lighting Power Densities For Building Exteriors</t>
  </si>
  <si>
    <t>Gymnasium/Multipurpose Room
(4 ft x 4 ft) x 9 skylights = 144 ft² total Skylight Area
3.75% of gym roof area</t>
  </si>
  <si>
    <t>Hypothetical glass and frame meeting ASHRAE 90.1 Requirements below</t>
  </si>
  <si>
    <t>ASHRAE 90.1 Requirements
Nonresidential; Skylight with curb, Glass, 2.1-5%</t>
  </si>
  <si>
    <t>See under Zone Summary</t>
  </si>
  <si>
    <t>Natural Gas (main); Electric (dishwasher booster)</t>
  </si>
  <si>
    <t>Reference:
PNNL 2014. Enhancements to ASHRAE Standard 90.1 Prototype Building Models</t>
  </si>
  <si>
    <t>200 (main); 6 (dishwasher booster)</t>
  </si>
  <si>
    <t>Pacific Northwest National Laboratory, updated on 03-21-2014</t>
  </si>
  <si>
    <t>Notes:</t>
  </si>
  <si>
    <t xml:space="preserve">1. For climate zones other than 1B, 2B, and 3B occupied cooling thermostat setpoints are maintained continuously (no setback).
2. These schedules reflect optimum start controls. For systems less than 10,000 cfm there is no optimal start and full occupied temperature setpoints begin two hours prior to occupancy instead of being ramped up incrementally beginning two hours prior to occupancy. </t>
  </si>
  <si>
    <r>
      <t xml:space="preserve">Classrooms zoned by exposure. Corner classrooms separated out from single exposure classrooms. 
Double loaded corridors zoned separately. 
Administrative area, Gymnasium , mechanical,  media center, lobby, kitchen, and cafeteria are single zones. 
See </t>
    </r>
    <r>
      <rPr>
        <b/>
        <sz val="10"/>
        <rFont val="Arial"/>
        <family val="2"/>
      </rPr>
      <t>Zone Summary</t>
    </r>
    <r>
      <rPr>
        <sz val="10"/>
        <rFont val="Arial"/>
        <family val="2"/>
      </rPr>
      <t xml:space="preserve">.                                                        </t>
    </r>
  </si>
  <si>
    <t>Hypothetical window with weighted U-factor and SHGC</t>
  </si>
  <si>
    <t xml:space="preserve">Peak: 0.2016 cfm/ft² of above grade exterior wall surface area (when fans turn off)
Off Peak: 25% of peak infiltration rate (when fans turn on)
</t>
  </si>
  <si>
    <t>140 F (main); 180 F (dishwasher booster)</t>
  </si>
  <si>
    <t>Walk-in freezer and display case both with air-cooled local condensers</t>
  </si>
  <si>
    <t>Saturday</t>
  </si>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</sst>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_);\(#,##0.000\)"/>
    <numFmt numFmtId="166" formatCode="0.000"/>
  </numFmts>
  <fonts count="74">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b/>
      <sz val="10"/>
      <color indexed="8"/>
      <name val="Arial"/>
      <family val="2"/>
    </font>
    <font>
      <b/>
      <sz val="12"/>
      <color indexed="8"/>
      <name val="Arial"/>
      <family val="2"/>
    </font>
    <font>
      <i/>
      <sz val="8"/>
      <name val="Arial"/>
      <family val="2"/>
    </font>
    <font>
      <vertAlign val="superscript"/>
      <sz val="10"/>
      <color indexed="8"/>
      <name val="Arial"/>
      <family val="2"/>
    </font>
    <font>
      <i/>
      <sz val="10"/>
      <name val="Arial"/>
      <family val="2"/>
    </font>
    <font>
      <b/>
      <sz val="8"/>
      <color indexed="9"/>
      <name val="Arial"/>
      <family val="2"/>
    </font>
    <font>
      <sz val="8"/>
      <name val="MS Sans Serif"/>
      <family val="2"/>
    </font>
    <font>
      <sz val="10"/>
      <color indexed="8"/>
      <name val="MS Sans Serif"/>
      <family val="2"/>
    </font>
    <font>
      <sz val="10"/>
      <color indexed="10"/>
      <name val="Arial"/>
      <family val="2"/>
    </font>
    <font>
      <sz val="9"/>
      <name val="Geneva"/>
      <family val="0"/>
    </font>
    <font>
      <sz val="8"/>
      <color indexed="8"/>
      <name val="Times New Roman"/>
      <family val="1"/>
    </font>
    <font>
      <b/>
      <vertAlign val="superscript"/>
      <sz val="10"/>
      <name val="Arial"/>
      <family val="2"/>
    </font>
    <font>
      <vertAlign val="superscript"/>
      <sz val="10"/>
      <name val="Arial"/>
      <family val="2"/>
    </font>
    <font>
      <sz val="10"/>
      <color indexed="55"/>
      <name val="Arial"/>
      <family val="2"/>
    </font>
    <font>
      <i/>
      <sz val="11"/>
      <name val="Arial"/>
      <family val="2"/>
    </font>
    <font>
      <sz val="10"/>
      <color indexed="8"/>
      <name val="Times New Roman"/>
      <family val="1"/>
    </font>
    <font>
      <sz val="11"/>
      <name val="Times New Roman"/>
      <family val="1"/>
    </font>
    <font>
      <sz val="10"/>
      <name val="Times New Roman"/>
      <family val="1"/>
    </font>
    <font>
      <sz val="10"/>
      <color indexed="8"/>
      <name val="Calibri"/>
      <family val="2"/>
    </font>
    <font>
      <sz val="8.45"/>
      <color indexed="8"/>
      <name val="Calibri"/>
      <family val="2"/>
    </font>
    <font>
      <sz val="7.75"/>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40"/>
      <name val="Arial"/>
      <family val="2"/>
    </font>
    <font>
      <b/>
      <sz val="10"/>
      <color indexed="10"/>
      <name val="Arial"/>
      <family val="2"/>
    </font>
    <font>
      <sz val="11"/>
      <name val="Calibri"/>
      <family val="2"/>
    </font>
    <font>
      <sz val="12"/>
      <color indexed="8"/>
      <name val="Arial"/>
      <family val="2"/>
    </font>
    <font>
      <sz val="12"/>
      <color indexed="8"/>
      <name val="Calibri"/>
      <family val="2"/>
    </font>
    <font>
      <b/>
      <sz val="20"/>
      <color indexed="8"/>
      <name val="Arial"/>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55"/>
        <bgColor indexed="64"/>
      </patternFill>
    </fill>
    <fill>
      <patternFill patternType="solid">
        <fgColor indexed="63"/>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4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style="medium"/>
      <bottom style="medium"/>
    </border>
    <border>
      <left style="medium"/>
      <right/>
      <top style="thin"/>
      <bottom style="thin"/>
    </border>
    <border>
      <left/>
      <right/>
      <top style="thin"/>
      <bottom style="thin"/>
    </border>
    <border>
      <left/>
      <right/>
      <top/>
      <bottom style="medium"/>
    </border>
    <border>
      <left style="medium"/>
      <right/>
      <top/>
      <bottom style="thin"/>
    </border>
    <border>
      <left style="medium"/>
      <right/>
      <top style="thin"/>
      <bottom/>
    </border>
    <border>
      <left/>
      <right/>
      <top style="thin"/>
      <bottom style="medium"/>
    </border>
    <border>
      <left style="medium"/>
      <right/>
      <top style="thin"/>
      <bottom style="medium"/>
    </border>
    <border>
      <left style="medium"/>
      <right style="medium"/>
      <top style="thin"/>
      <bottom style="thin"/>
    </border>
    <border>
      <left style="medium"/>
      <right/>
      <top/>
      <bottom/>
    </border>
    <border>
      <left style="medium"/>
      <right style="medium"/>
      <top/>
      <bottom style="medium"/>
    </border>
    <border>
      <left/>
      <right/>
      <top style="medium"/>
      <bottom style="thin"/>
    </border>
    <border>
      <left style="medium"/>
      <right/>
      <top style="medium"/>
      <bottom style="thin"/>
    </border>
    <border>
      <left/>
      <right style="thin"/>
      <top style="thin"/>
      <bottom style="medium"/>
    </border>
    <border>
      <left/>
      <right style="thin"/>
      <top style="thin"/>
      <bottom style="thin"/>
    </border>
    <border>
      <left/>
      <right style="thin"/>
      <top style="medium"/>
      <bottom style="thin"/>
    </border>
    <border>
      <left style="thin"/>
      <right style="thin"/>
      <top/>
      <bottom style="thin"/>
    </border>
    <border>
      <left style="thin"/>
      <right style="thin"/>
      <top/>
      <bottom/>
    </border>
    <border>
      <left/>
      <right style="thin"/>
      <top/>
      <bottom/>
    </border>
    <border>
      <left style="thin"/>
      <right/>
      <top/>
      <bottom/>
    </border>
    <border>
      <left style="thin"/>
      <right style="thin"/>
      <top style="thin"/>
      <bottom/>
    </border>
    <border>
      <left/>
      <right/>
      <top/>
      <bottom style="thin"/>
    </border>
    <border>
      <left style="thin"/>
      <right/>
      <top/>
      <bottom style="thin"/>
    </border>
    <border>
      <left style="thin"/>
      <right/>
      <top style="thin"/>
      <bottom style="thin"/>
    </border>
    <border>
      <left/>
      <right/>
      <top style="thin"/>
      <bottom/>
    </border>
    <border>
      <left style="thin"/>
      <right style="thin"/>
      <top style="thin"/>
      <bottom style="thin"/>
    </border>
    <border>
      <left style="thin"/>
      <right/>
      <top style="thin"/>
      <bottom/>
    </border>
    <border>
      <left/>
      <right style="thin"/>
      <top style="thin"/>
      <bottom/>
    </border>
    <border>
      <left style="medium"/>
      <right style="thin"/>
      <top style="thin"/>
      <bottom style="thin"/>
    </border>
    <border>
      <left style="thin"/>
      <right style="medium"/>
      <top style="thin"/>
      <bottom style="thin"/>
    </border>
    <border>
      <left/>
      <right style="thin"/>
      <top style="medium"/>
      <bottom style="medium"/>
    </border>
    <border>
      <left style="medium"/>
      <right style="thin"/>
      <top style="medium"/>
      <bottom style="thin"/>
    </border>
    <border>
      <left style="medium"/>
      <right style="thin"/>
      <top/>
      <bottom style="thin"/>
    </border>
    <border>
      <left style="medium"/>
      <right style="thin"/>
      <top style="thin"/>
      <bottom style="medium"/>
    </border>
    <border>
      <left/>
      <right style="thin"/>
      <top/>
      <bottom style="medium"/>
    </border>
    <border>
      <left style="thin"/>
      <right style="thin"/>
      <top style="thin"/>
      <bottom style="medium"/>
    </border>
    <border>
      <left style="thin"/>
      <right style="thin">
        <color rgb="FF000000"/>
      </right>
      <top style="thin"/>
      <bottom style="thin"/>
    </border>
    <border>
      <left style="medium"/>
      <right style="thin"/>
      <top style="thin"/>
      <bottom/>
    </border>
    <border>
      <left style="medium"/>
      <right style="thin"/>
      <top/>
      <bottom/>
    </border>
    <border>
      <left style="medium"/>
      <right style="thin"/>
      <top/>
      <bottom style="medium"/>
    </border>
    <border>
      <left/>
      <right style="medium"/>
      <top style="thin"/>
      <bottom style="thin"/>
    </border>
    <border>
      <left/>
      <right style="medium"/>
      <top style="thin"/>
      <bottom/>
    </border>
    <border>
      <left style="medium"/>
      <right/>
      <top style="medium"/>
      <bottom style="medium"/>
    </border>
    <border>
      <left/>
      <right style="medium"/>
      <top style="medium"/>
      <bottom style="thin"/>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medium"/>
      <bottom/>
    </border>
    <border>
      <left/>
      <right style="medium"/>
      <top/>
      <bottom style="thin"/>
    </border>
    <border>
      <left/>
      <right style="medium"/>
      <top style="thin"/>
      <bottom style="medium"/>
    </border>
    <border>
      <left/>
      <right style="medium"/>
      <top/>
      <bottom/>
    </border>
    <border>
      <left/>
      <right style="medium"/>
      <top style="medium"/>
      <bottom style="medium"/>
    </border>
    <border>
      <left style="medium"/>
      <right/>
      <top/>
      <bottom style="medium"/>
    </border>
    <border>
      <left style="thin"/>
      <right style="thin"/>
      <top/>
      <bottom style="medium"/>
    </border>
    <border>
      <left style="thin"/>
      <right style="medium"/>
      <top/>
      <bottom style="medium"/>
    </border>
  </borders>
  <cellStyleXfs count="8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6"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43">
    <xf numFmtId="0" fontId="0" fillId="0" borderId="0" xfId="0" applyAlignment="1">
      <alignment vertical="top" wrapText="1"/>
    </xf>
    <xf numFmtId="0" fontId="2" fillId="0" borderId="0" xfId="67" applyAlignment="1">
      <alignment vertical="top" wrapText="1"/>
      <protection/>
    </xf>
    <xf numFmtId="0" fontId="2" fillId="0" borderId="0" xfId="67" applyFill="1" applyAlignment="1">
      <alignment vertical="top" wrapText="1"/>
      <protection/>
    </xf>
    <xf numFmtId="0" fontId="2" fillId="0" borderId="0" xfId="67" applyBorder="1" applyAlignment="1">
      <alignment vertical="top" wrapText="1"/>
      <protection/>
    </xf>
    <xf numFmtId="0" fontId="9" fillId="33" borderId="10" xfId="67" applyFont="1" applyFill="1" applyBorder="1" applyAlignment="1">
      <alignment horizontal="left" vertical="center" wrapText="1"/>
      <protection/>
    </xf>
    <xf numFmtId="0" fontId="2" fillId="0" borderId="11" xfId="67" applyFill="1" applyBorder="1" applyAlignment="1">
      <alignment vertical="top" wrapText="1"/>
      <protection/>
    </xf>
    <xf numFmtId="0" fontId="9" fillId="0" borderId="0" xfId="67" applyFont="1" applyBorder="1" applyAlignment="1">
      <alignment horizontal="left" vertical="center" wrapText="1"/>
      <protection/>
    </xf>
    <xf numFmtId="0" fontId="9" fillId="0" borderId="0" xfId="67" applyFont="1" applyAlignment="1">
      <alignment horizontal="left" vertical="center" wrapText="1"/>
      <protection/>
    </xf>
    <xf numFmtId="0" fontId="2" fillId="0" borderId="0" xfId="67" applyBorder="1" applyAlignment="1">
      <alignment wrapText="1"/>
      <protection/>
    </xf>
    <xf numFmtId="0" fontId="2" fillId="0" borderId="12" xfId="67" applyFill="1" applyBorder="1" applyAlignment="1">
      <alignment horizontal="left" vertical="top" wrapText="1"/>
      <protection/>
    </xf>
    <xf numFmtId="0" fontId="2" fillId="0" borderId="11" xfId="67" applyBorder="1" applyAlignment="1">
      <alignment wrapText="1"/>
      <protection/>
    </xf>
    <xf numFmtId="0" fontId="11" fillId="0" borderId="12" xfId="67" applyFont="1" applyFill="1" applyBorder="1" applyAlignment="1">
      <alignment horizontal="left" vertical="top" wrapText="1"/>
      <protection/>
    </xf>
    <xf numFmtId="0" fontId="2" fillId="0" borderId="12" xfId="67" applyBorder="1" applyAlignment="1">
      <alignment horizontal="left" vertical="top" wrapText="1"/>
      <protection/>
    </xf>
    <xf numFmtId="0" fontId="2" fillId="0" borderId="11" xfId="67" applyBorder="1" applyAlignment="1">
      <alignment vertical="top" wrapText="1"/>
      <protection/>
    </xf>
    <xf numFmtId="0" fontId="2" fillId="0" borderId="13" xfId="67" applyFill="1" applyBorder="1" applyAlignment="1">
      <alignment horizontal="center" vertical="center" wrapText="1"/>
      <protection/>
    </xf>
    <xf numFmtId="0" fontId="2" fillId="0" borderId="14" xfId="67" applyBorder="1" applyAlignment="1">
      <alignment wrapText="1"/>
      <protection/>
    </xf>
    <xf numFmtId="0" fontId="8" fillId="0" borderId="15" xfId="67" applyFont="1" applyBorder="1" applyAlignment="1">
      <alignment horizontal="left" vertical="top"/>
      <protection/>
    </xf>
    <xf numFmtId="0" fontId="2" fillId="0" borderId="16" xfId="67" applyBorder="1" applyAlignment="1">
      <alignment horizontal="left" vertical="top" wrapText="1"/>
      <protection/>
    </xf>
    <xf numFmtId="0" fontId="8" fillId="0" borderId="15" xfId="67" applyFont="1" applyFill="1" applyBorder="1" applyAlignment="1">
      <alignment horizontal="left" vertical="top" wrapText="1"/>
      <protection/>
    </xf>
    <xf numFmtId="0" fontId="8" fillId="0" borderId="12" xfId="67" applyFont="1" applyBorder="1" applyAlignment="1">
      <alignment horizontal="left" vertical="top" wrapText="1"/>
      <protection/>
    </xf>
    <xf numFmtId="0" fontId="2" fillId="0" borderId="16" xfId="67" applyFill="1" applyBorder="1" applyAlignment="1">
      <alignment horizontal="left" vertical="top" wrapText="1"/>
      <protection/>
    </xf>
    <xf numFmtId="0" fontId="2" fillId="0" borderId="12" xfId="67" applyFill="1" applyBorder="1" applyAlignment="1">
      <alignment vertical="top" wrapText="1"/>
      <protection/>
    </xf>
    <xf numFmtId="0" fontId="2" fillId="0" borderId="12" xfId="67" applyBorder="1" applyAlignment="1">
      <alignment vertical="top" wrapText="1"/>
      <protection/>
    </xf>
    <xf numFmtId="0" fontId="2" fillId="0" borderId="17" xfId="67" applyBorder="1" applyAlignment="1">
      <alignment vertical="top"/>
      <protection/>
    </xf>
    <xf numFmtId="0" fontId="10" fillId="0" borderId="13" xfId="67" applyFont="1" applyFill="1" applyBorder="1" applyAlignment="1">
      <alignment horizontal="center" vertical="center" wrapText="1"/>
      <protection/>
    </xf>
    <xf numFmtId="0" fontId="11" fillId="0" borderId="12" xfId="67" applyFont="1" applyFill="1" applyBorder="1" applyAlignment="1">
      <alignment vertical="top" wrapText="1"/>
      <protection/>
    </xf>
    <xf numFmtId="0" fontId="11" fillId="0" borderId="13" xfId="67" applyFont="1" applyFill="1" applyBorder="1" applyAlignment="1">
      <alignment vertical="top" wrapText="1"/>
      <protection/>
    </xf>
    <xf numFmtId="0" fontId="11" fillId="0" borderId="12" xfId="67" applyFont="1" applyFill="1" applyBorder="1" applyAlignment="1">
      <alignment vertical="center" wrapText="1"/>
      <protection/>
    </xf>
    <xf numFmtId="0" fontId="2" fillId="0" borderId="13" xfId="67" applyFill="1" applyBorder="1" applyAlignment="1">
      <alignment vertical="center" wrapText="1"/>
      <protection/>
    </xf>
    <xf numFmtId="0" fontId="10" fillId="0" borderId="13" xfId="67" applyFont="1" applyFill="1" applyBorder="1" applyAlignment="1">
      <alignment horizontal="left" vertical="top" wrapText="1"/>
      <protection/>
    </xf>
    <xf numFmtId="0" fontId="2" fillId="0" borderId="18" xfId="67" applyBorder="1" applyAlignment="1">
      <alignment vertical="top" wrapText="1"/>
      <protection/>
    </xf>
    <xf numFmtId="0" fontId="2" fillId="0" borderId="19" xfId="67" applyBorder="1" applyAlignment="1">
      <alignment vertical="top" wrapText="1"/>
      <protection/>
    </xf>
    <xf numFmtId="0" fontId="9" fillId="0" borderId="0" xfId="68" applyFont="1">
      <alignment/>
      <protection/>
    </xf>
    <xf numFmtId="1" fontId="9" fillId="0" borderId="0" xfId="68" applyNumberFormat="1" applyFont="1" applyAlignment="1">
      <alignment horizontal="center"/>
      <protection/>
    </xf>
    <xf numFmtId="0" fontId="2" fillId="0" borderId="13" xfId="67" applyBorder="1" applyAlignment="1">
      <alignment wrapText="1"/>
      <protection/>
    </xf>
    <xf numFmtId="0" fontId="2" fillId="0" borderId="20" xfId="67" applyBorder="1" applyAlignment="1">
      <alignment horizontal="left" vertical="top" wrapText="1"/>
      <protection/>
    </xf>
    <xf numFmtId="0" fontId="2" fillId="0" borderId="21" xfId="67" applyBorder="1" applyAlignment="1">
      <alignment horizontal="left" vertical="top" wrapText="1"/>
      <protection/>
    </xf>
    <xf numFmtId="0" fontId="2" fillId="0" borderId="15" xfId="67" applyBorder="1" applyAlignment="1">
      <alignment vertical="top" wrapText="1"/>
      <protection/>
    </xf>
    <xf numFmtId="0" fontId="2" fillId="0" borderId="16" xfId="67" applyBorder="1" applyAlignment="1">
      <alignment vertical="top" wrapText="1"/>
      <protection/>
    </xf>
    <xf numFmtId="0" fontId="2" fillId="0" borderId="22" xfId="67" applyBorder="1" applyAlignment="1">
      <alignment wrapText="1"/>
      <protection/>
    </xf>
    <xf numFmtId="0" fontId="0" fillId="0" borderId="13" xfId="0" applyBorder="1" applyAlignment="1">
      <alignment vertical="top" wrapText="1"/>
    </xf>
    <xf numFmtId="0" fontId="2" fillId="0" borderId="17" xfId="67" applyBorder="1" applyAlignment="1">
      <alignment wrapText="1"/>
      <protection/>
    </xf>
    <xf numFmtId="0" fontId="7" fillId="0" borderId="23" xfId="67" applyFont="1" applyFill="1" applyBorder="1" applyAlignment="1">
      <alignment vertical="top" wrapText="1"/>
      <protection/>
    </xf>
    <xf numFmtId="0" fontId="11" fillId="0" borderId="23" xfId="67" applyFont="1" applyBorder="1" applyAlignment="1">
      <alignment vertical="top" wrapText="1"/>
      <protection/>
    </xf>
    <xf numFmtId="0" fontId="7" fillId="0" borderId="22" xfId="67" applyFont="1" applyBorder="1" applyAlignment="1">
      <alignment wrapText="1"/>
      <protection/>
    </xf>
    <xf numFmtId="0" fontId="11" fillId="0" borderId="12" xfId="67" applyFont="1" applyBorder="1" applyAlignment="1">
      <alignment vertical="top" wrapText="1"/>
      <protection/>
    </xf>
    <xf numFmtId="0" fontId="7" fillId="0" borderId="13" xfId="67" applyFont="1" applyBorder="1" applyAlignment="1">
      <alignment wrapText="1"/>
      <protection/>
    </xf>
    <xf numFmtId="0" fontId="7" fillId="0" borderId="23" xfId="67" applyFont="1" applyBorder="1" applyAlignment="1">
      <alignment vertical="top" wrapText="1"/>
      <protection/>
    </xf>
    <xf numFmtId="0" fontId="7" fillId="0" borderId="12" xfId="67" applyFont="1" applyBorder="1" applyAlignment="1">
      <alignment vertical="top" wrapText="1"/>
      <protection/>
    </xf>
    <xf numFmtId="0" fontId="2" fillId="0" borderId="12" xfId="67" applyFont="1" applyBorder="1" applyAlignment="1">
      <alignment horizontal="left" vertical="top" wrapText="1"/>
      <protection/>
    </xf>
    <xf numFmtId="0" fontId="2" fillId="0" borderId="15" xfId="67" applyFont="1" applyBorder="1" applyAlignment="1">
      <alignment horizontal="left" vertical="top" wrapText="1"/>
      <protection/>
    </xf>
    <xf numFmtId="0" fontId="2" fillId="0" borderId="12" xfId="67" applyBorder="1" applyAlignment="1">
      <alignment horizontal="left" vertical="top" shrinkToFit="1"/>
      <protection/>
    </xf>
    <xf numFmtId="0" fontId="2" fillId="0" borderId="0" xfId="67" applyAlignment="1">
      <alignment vertical="top" shrinkToFit="1"/>
      <protection/>
    </xf>
    <xf numFmtId="0" fontId="2" fillId="0" borderId="15" xfId="67" applyFont="1" applyBorder="1" applyAlignment="1">
      <alignment vertical="top" wrapText="1"/>
      <protection/>
    </xf>
    <xf numFmtId="0" fontId="2" fillId="0" borderId="15" xfId="67" applyFill="1" applyBorder="1" applyAlignment="1">
      <alignment horizontal="left" vertical="top" wrapText="1"/>
      <protection/>
    </xf>
    <xf numFmtId="0" fontId="2" fillId="0" borderId="24" xfId="67" applyBorder="1" applyAlignment="1">
      <alignment vertical="top"/>
      <protection/>
    </xf>
    <xf numFmtId="0" fontId="11" fillId="0" borderId="25" xfId="67" applyFont="1" applyFill="1" applyBorder="1" applyAlignment="1">
      <alignment vertical="top" wrapText="1"/>
      <protection/>
    </xf>
    <xf numFmtId="0" fontId="11" fillId="33" borderId="25" xfId="67" applyFont="1" applyFill="1" applyBorder="1" applyAlignment="1">
      <alignment horizontal="left" vertical="center" wrapText="1"/>
      <protection/>
    </xf>
    <xf numFmtId="0" fontId="7" fillId="0" borderId="26" xfId="67" applyFont="1" applyBorder="1" applyAlignment="1">
      <alignment wrapText="1"/>
      <protection/>
    </xf>
    <xf numFmtId="0" fontId="7" fillId="0" borderId="25" xfId="67" applyFont="1" applyBorder="1" applyAlignment="1">
      <alignment wrapText="1"/>
      <protection/>
    </xf>
    <xf numFmtId="0" fontId="7" fillId="0" borderId="27" xfId="63" applyFont="1" applyBorder="1" applyAlignment="1">
      <alignment horizontal="center"/>
    </xf>
    <xf numFmtId="0" fontId="11" fillId="0" borderId="27" xfId="63" applyFont="1" applyBorder="1" applyAlignment="1">
      <alignment horizontal="center"/>
    </xf>
    <xf numFmtId="0" fontId="7" fillId="0" borderId="28" xfId="63" applyFont="1" applyBorder="1" applyAlignment="1">
      <alignment horizontal="center"/>
    </xf>
    <xf numFmtId="43" fontId="7" fillId="0" borderId="0" xfId="44" applyFont="1" applyBorder="1" applyAlignment="1">
      <alignment horizontal="center" wrapText="1"/>
    </xf>
    <xf numFmtId="43" fontId="7" fillId="0" borderId="29" xfId="44" applyFont="1" applyBorder="1" applyAlignment="1">
      <alignment horizontal="center" wrapText="1"/>
    </xf>
    <xf numFmtId="43" fontId="7" fillId="0" borderId="30" xfId="44" applyFont="1" applyBorder="1" applyAlignment="1">
      <alignment horizontal="center" wrapText="1"/>
    </xf>
    <xf numFmtId="0" fontId="2" fillId="0" borderId="0" xfId="62" applyFont="1" applyAlignment="1">
      <alignment horizontal="center"/>
      <protection/>
    </xf>
    <xf numFmtId="43" fontId="2" fillId="0" borderId="0" xfId="45" applyFont="1" applyAlignment="1">
      <alignment horizontal="center"/>
    </xf>
    <xf numFmtId="0" fontId="7" fillId="0" borderId="0" xfId="62" applyFont="1" applyAlignment="1">
      <alignment horizontal="center"/>
      <protection/>
    </xf>
    <xf numFmtId="0" fontId="15" fillId="0" borderId="0" xfId="62" applyFont="1" applyAlignment="1">
      <alignment horizontal="left"/>
      <protection/>
    </xf>
    <xf numFmtId="0" fontId="7" fillId="0" borderId="31" xfId="62" applyFont="1" applyBorder="1" applyAlignment="1">
      <alignment horizontal="center" wrapText="1"/>
      <protection/>
    </xf>
    <xf numFmtId="0" fontId="2" fillId="0" borderId="0" xfId="62" applyFont="1" applyAlignment="1">
      <alignment horizontal="center" wrapText="1"/>
      <protection/>
    </xf>
    <xf numFmtId="0" fontId="2" fillId="0" borderId="31" xfId="62" applyFont="1" applyBorder="1" applyAlignment="1">
      <alignment horizontal="left" wrapText="1"/>
      <protection/>
    </xf>
    <xf numFmtId="1" fontId="2" fillId="0" borderId="28" xfId="62" applyNumberFormat="1" applyFont="1" applyBorder="1" applyAlignment="1">
      <alignment horizontal="center" wrapText="1"/>
      <protection/>
    </xf>
    <xf numFmtId="37" fontId="2" fillId="0" borderId="0" xfId="45" applyNumberFormat="1" applyFont="1" applyBorder="1" applyAlignment="1">
      <alignment horizontal="center"/>
    </xf>
    <xf numFmtId="37" fontId="2" fillId="0" borderId="30" xfId="45" applyNumberFormat="1" applyFont="1" applyBorder="1" applyAlignment="1">
      <alignment horizontal="center"/>
    </xf>
    <xf numFmtId="165" fontId="2" fillId="0" borderId="0" xfId="45" applyNumberFormat="1" applyFont="1" applyBorder="1" applyAlignment="1">
      <alignment horizontal="center"/>
    </xf>
    <xf numFmtId="0" fontId="2" fillId="0" borderId="28" xfId="62" applyFont="1" applyBorder="1" applyAlignment="1">
      <alignment horizontal="left" wrapText="1"/>
      <protection/>
    </xf>
    <xf numFmtId="37" fontId="2" fillId="0" borderId="0" xfId="62" applyNumberFormat="1" applyFont="1" applyBorder="1" applyAlignment="1">
      <alignment horizontal="center"/>
      <protection/>
    </xf>
    <xf numFmtId="0" fontId="2" fillId="0" borderId="28" xfId="62" applyFont="1" applyFill="1" applyBorder="1" applyAlignment="1">
      <alignment horizontal="left" wrapText="1"/>
      <protection/>
    </xf>
    <xf numFmtId="1" fontId="2" fillId="0" borderId="28" xfId="62" applyNumberFormat="1" applyFont="1" applyFill="1" applyBorder="1" applyAlignment="1">
      <alignment horizontal="center" wrapText="1"/>
      <protection/>
    </xf>
    <xf numFmtId="37" fontId="2" fillId="0" borderId="0" xfId="45" applyNumberFormat="1" applyFont="1" applyFill="1" applyBorder="1" applyAlignment="1">
      <alignment horizontal="center"/>
    </xf>
    <xf numFmtId="37" fontId="2" fillId="0" borderId="0" xfId="62" applyNumberFormat="1" applyFont="1" applyFill="1" applyBorder="1" applyAlignment="1">
      <alignment horizontal="center"/>
      <protection/>
    </xf>
    <xf numFmtId="37" fontId="2" fillId="0" borderId="30" xfId="45" applyNumberFormat="1" applyFont="1" applyFill="1" applyBorder="1" applyAlignment="1">
      <alignment horizontal="center"/>
    </xf>
    <xf numFmtId="165" fontId="2" fillId="0" borderId="0" xfId="45" applyNumberFormat="1" applyFont="1" applyFill="1" applyBorder="1" applyAlignment="1">
      <alignment horizontal="center"/>
    </xf>
    <xf numFmtId="0" fontId="2" fillId="0" borderId="0" xfId="62" applyFont="1" applyFill="1" applyAlignment="1">
      <alignment horizontal="center"/>
      <protection/>
    </xf>
    <xf numFmtId="1" fontId="2" fillId="0" borderId="27" xfId="62" applyNumberFormat="1" applyFont="1" applyBorder="1" applyAlignment="1">
      <alignment horizontal="center" wrapText="1"/>
      <protection/>
    </xf>
    <xf numFmtId="37" fontId="2" fillId="0" borderId="32" xfId="45" applyNumberFormat="1" applyFont="1" applyBorder="1" applyAlignment="1">
      <alignment horizontal="center"/>
    </xf>
    <xf numFmtId="37" fontId="2" fillId="0" borderId="33" xfId="45" applyNumberFormat="1" applyFont="1" applyBorder="1" applyAlignment="1">
      <alignment horizontal="center"/>
    </xf>
    <xf numFmtId="0" fontId="7" fillId="34" borderId="34" xfId="62" applyFont="1" applyFill="1" applyBorder="1" applyAlignment="1">
      <alignment horizontal="left" wrapText="1"/>
      <protection/>
    </xf>
    <xf numFmtId="37" fontId="7" fillId="34" borderId="25" xfId="62" applyNumberFormat="1" applyFont="1" applyFill="1" applyBorder="1" applyAlignment="1">
      <alignment horizontal="center"/>
      <protection/>
    </xf>
    <xf numFmtId="37" fontId="7" fillId="34" borderId="34" xfId="62" applyNumberFormat="1" applyFont="1" applyFill="1" applyBorder="1" applyAlignment="1">
      <alignment horizontal="center"/>
      <protection/>
    </xf>
    <xf numFmtId="37" fontId="7" fillId="34" borderId="13" xfId="62" applyNumberFormat="1" applyFont="1" applyFill="1" applyBorder="1" applyAlignment="1">
      <alignment horizontal="center"/>
      <protection/>
    </xf>
    <xf numFmtId="165" fontId="7" fillId="34" borderId="13" xfId="45" applyNumberFormat="1" applyFont="1" applyFill="1" applyBorder="1" applyAlignment="1">
      <alignment horizontal="center"/>
    </xf>
    <xf numFmtId="0" fontId="19" fillId="0" borderId="0" xfId="62" applyFont="1" applyFill="1" applyBorder="1" applyAlignment="1">
      <alignment horizontal="left" wrapText="1"/>
      <protection/>
    </xf>
    <xf numFmtId="43" fontId="7" fillId="0" borderId="0" xfId="45" applyFont="1" applyBorder="1" applyAlignment="1">
      <alignment/>
    </xf>
    <xf numFmtId="9" fontId="7" fillId="0" borderId="0" xfId="74" applyFont="1" applyBorder="1" applyAlignment="1">
      <alignment horizontal="center"/>
    </xf>
    <xf numFmtId="37" fontId="7" fillId="0" borderId="0" xfId="45" applyNumberFormat="1" applyFont="1" applyBorder="1" applyAlignment="1">
      <alignment horizontal="center"/>
    </xf>
    <xf numFmtId="43" fontId="7" fillId="0" borderId="0" xfId="45" applyFont="1" applyFill="1" applyBorder="1" applyAlignment="1">
      <alignment horizontal="center"/>
    </xf>
    <xf numFmtId="0" fontId="2" fillId="0" borderId="0" xfId="62" applyFont="1" applyBorder="1" applyAlignment="1">
      <alignment horizontal="center"/>
      <protection/>
    </xf>
    <xf numFmtId="0" fontId="2" fillId="0" borderId="0" xfId="62" applyFont="1" applyAlignment="1" quotePrefix="1">
      <alignment horizontal="left"/>
      <protection/>
    </xf>
    <xf numFmtId="0" fontId="24" fillId="0" borderId="0" xfId="62" applyFont="1" applyAlignment="1">
      <alignment horizontal="left" wrapText="1"/>
      <protection/>
    </xf>
    <xf numFmtId="0" fontId="24" fillId="0" borderId="0" xfId="69" applyFont="1" applyBorder="1">
      <alignment/>
      <protection/>
    </xf>
    <xf numFmtId="0" fontId="24" fillId="0" borderId="0" xfId="62" applyFont="1" applyAlignment="1">
      <alignment horizontal="left"/>
      <protection/>
    </xf>
    <xf numFmtId="0" fontId="24" fillId="0" borderId="0" xfId="62" applyFont="1" applyBorder="1">
      <alignment/>
      <protection/>
    </xf>
    <xf numFmtId="3" fontId="2" fillId="0" borderId="31" xfId="62" applyNumberFormat="1" applyFont="1" applyBorder="1" applyAlignment="1">
      <alignment horizontal="center" wrapText="1"/>
      <protection/>
    </xf>
    <xf numFmtId="3" fontId="2" fillId="0" borderId="28" xfId="62" applyNumberFormat="1" applyFont="1" applyBorder="1" applyAlignment="1">
      <alignment horizontal="center" wrapText="1"/>
      <protection/>
    </xf>
    <xf numFmtId="3" fontId="2" fillId="0" borderId="28" xfId="62" applyNumberFormat="1" applyFont="1" applyFill="1" applyBorder="1" applyAlignment="1">
      <alignment horizontal="center" wrapText="1"/>
      <protection/>
    </xf>
    <xf numFmtId="37" fontId="2" fillId="0" borderId="35" xfId="45" applyNumberFormat="1" applyFont="1" applyBorder="1" applyAlignment="1">
      <alignment horizontal="center"/>
    </xf>
    <xf numFmtId="0" fontId="7" fillId="35" borderId="34" xfId="62" applyFont="1" applyFill="1" applyBorder="1" applyAlignment="1">
      <alignment horizontal="center" wrapText="1"/>
      <protection/>
    </xf>
    <xf numFmtId="37" fontId="7" fillId="34" borderId="36" xfId="62" applyNumberFormat="1" applyFont="1" applyFill="1" applyBorder="1" applyAlignment="1">
      <alignment horizontal="center"/>
      <protection/>
    </xf>
    <xf numFmtId="37" fontId="2" fillId="0" borderId="37" xfId="45" applyNumberFormat="1" applyFont="1" applyBorder="1" applyAlignment="1">
      <alignment horizontal="center"/>
    </xf>
    <xf numFmtId="165" fontId="2" fillId="0" borderId="37" xfId="45" applyNumberFormat="1" applyFont="1" applyBorder="1" applyAlignment="1">
      <alignment horizontal="center"/>
    </xf>
    <xf numFmtId="165" fontId="2" fillId="0" borderId="35" xfId="45" applyNumberFormat="1" applyFont="1" applyBorder="1" applyAlignment="1">
      <alignment horizontal="center"/>
    </xf>
    <xf numFmtId="165" fontId="2" fillId="0" borderId="30" xfId="45" applyNumberFormat="1" applyFont="1" applyBorder="1" applyAlignment="1">
      <alignment horizontal="center"/>
    </xf>
    <xf numFmtId="165" fontId="2" fillId="0" borderId="30" xfId="45" applyNumberFormat="1" applyFont="1" applyFill="1" applyBorder="1" applyAlignment="1">
      <alignment horizontal="center"/>
    </xf>
    <xf numFmtId="165" fontId="2" fillId="0" borderId="33" xfId="45" applyNumberFormat="1" applyFont="1" applyBorder="1" applyAlignment="1">
      <alignment horizontal="center"/>
    </xf>
    <xf numFmtId="165" fontId="2" fillId="0" borderId="32" xfId="45" applyNumberFormat="1" applyFont="1" applyBorder="1" applyAlignment="1">
      <alignment horizontal="center"/>
    </xf>
    <xf numFmtId="165" fontId="7" fillId="34" borderId="34" xfId="45" applyNumberFormat="1" applyFont="1" applyFill="1" applyBorder="1" applyAlignment="1">
      <alignment horizontal="center"/>
    </xf>
    <xf numFmtId="166" fontId="2" fillId="0" borderId="38" xfId="62" applyNumberFormat="1" applyFont="1" applyBorder="1" applyAlignment="1">
      <alignment horizontal="center"/>
      <protection/>
    </xf>
    <xf numFmtId="0" fontId="9" fillId="0" borderId="0" xfId="68" applyFont="1" applyAlignment="1">
      <alignment horizontal="center"/>
      <protection/>
    </xf>
    <xf numFmtId="0" fontId="9" fillId="0" borderId="37" xfId="68" applyFont="1" applyBorder="1">
      <alignment/>
      <protection/>
    </xf>
    <xf numFmtId="0" fontId="9" fillId="0" borderId="35" xfId="68" applyFont="1" applyBorder="1">
      <alignment/>
      <protection/>
    </xf>
    <xf numFmtId="0" fontId="9" fillId="0" borderId="35" xfId="68" applyFont="1" applyBorder="1" applyAlignment="1">
      <alignment horizontal="center"/>
      <protection/>
    </xf>
    <xf numFmtId="0" fontId="9" fillId="0" borderId="38" xfId="68" applyFont="1" applyBorder="1" applyAlignment="1">
      <alignment horizontal="center"/>
      <protection/>
    </xf>
    <xf numFmtId="0" fontId="9" fillId="0" borderId="30" xfId="68" applyFont="1" applyBorder="1">
      <alignment/>
      <protection/>
    </xf>
    <xf numFmtId="0" fontId="9" fillId="0" borderId="0" xfId="68" applyFont="1" applyBorder="1">
      <alignment/>
      <protection/>
    </xf>
    <xf numFmtId="0" fontId="9" fillId="0" borderId="0" xfId="68" applyFont="1" applyBorder="1" applyAlignment="1">
      <alignment horizontal="center"/>
      <protection/>
    </xf>
    <xf numFmtId="0" fontId="9" fillId="0" borderId="29" xfId="68" applyFont="1" applyBorder="1" applyAlignment="1">
      <alignment horizontal="center"/>
      <protection/>
    </xf>
    <xf numFmtId="164" fontId="9" fillId="0" borderId="0" xfId="68" applyNumberFormat="1" applyFont="1" applyBorder="1" applyAlignment="1">
      <alignment horizontal="center"/>
      <protection/>
    </xf>
    <xf numFmtId="164" fontId="9" fillId="0" borderId="29" xfId="68" applyNumberFormat="1" applyFont="1" applyBorder="1" applyAlignment="1">
      <alignment horizontal="center"/>
      <protection/>
    </xf>
    <xf numFmtId="0" fontId="9" fillId="0" borderId="30" xfId="68" applyFont="1" applyBorder="1" applyAlignment="1">
      <alignment wrapText="1"/>
      <protection/>
    </xf>
    <xf numFmtId="0" fontId="9" fillId="0" borderId="33" xfId="68" applyFont="1" applyBorder="1">
      <alignment/>
      <protection/>
    </xf>
    <xf numFmtId="0" fontId="9" fillId="0" borderId="32" xfId="68" applyFont="1" applyBorder="1">
      <alignment/>
      <protection/>
    </xf>
    <xf numFmtId="0" fontId="9" fillId="0" borderId="0" xfId="68" applyFont="1" applyBorder="1" quotePrefix="1">
      <alignment/>
      <protection/>
    </xf>
    <xf numFmtId="0" fontId="9" fillId="0" borderId="32" xfId="68" applyFont="1" applyBorder="1" applyAlignment="1">
      <alignment horizontal="center"/>
      <protection/>
    </xf>
    <xf numFmtId="0" fontId="9" fillId="0" borderId="10" xfId="68" applyFont="1" applyBorder="1" applyAlignment="1">
      <alignment horizontal="center"/>
      <protection/>
    </xf>
    <xf numFmtId="166" fontId="2" fillId="0" borderId="29" xfId="62" applyNumberFormat="1" applyFont="1" applyBorder="1" applyAlignment="1">
      <alignment horizontal="center"/>
      <protection/>
    </xf>
    <xf numFmtId="166" fontId="2" fillId="0" borderId="29" xfId="62" applyNumberFormat="1" applyFont="1" applyFill="1" applyBorder="1" applyAlignment="1">
      <alignment horizontal="center"/>
      <protection/>
    </xf>
    <xf numFmtId="166" fontId="2" fillId="0" borderId="10" xfId="62" applyNumberFormat="1" applyFont="1" applyBorder="1" applyAlignment="1">
      <alignment horizontal="center"/>
      <protection/>
    </xf>
    <xf numFmtId="165" fontId="7" fillId="34" borderId="25" xfId="45" applyNumberFormat="1" applyFont="1" applyFill="1" applyBorder="1" applyAlignment="1">
      <alignment horizontal="center"/>
    </xf>
    <xf numFmtId="43" fontId="7" fillId="0" borderId="38" xfId="44" applyFont="1" applyBorder="1" applyAlignment="1">
      <alignment horizontal="center" wrapText="1"/>
    </xf>
    <xf numFmtId="0" fontId="26" fillId="0" borderId="0" xfId="0" applyFont="1" applyAlignment="1">
      <alignment vertical="top" wrapText="1"/>
    </xf>
    <xf numFmtId="0" fontId="28" fillId="0" borderId="0" xfId="0" applyFont="1" applyFill="1" applyAlignment="1">
      <alignment vertical="top" wrapText="1"/>
    </xf>
    <xf numFmtId="3" fontId="26" fillId="0" borderId="0" xfId="0" applyNumberFormat="1" applyFont="1" applyAlignment="1">
      <alignment vertical="top" wrapText="1"/>
    </xf>
    <xf numFmtId="2" fontId="26" fillId="0" borderId="0" xfId="0" applyNumberFormat="1" applyFont="1" applyAlignment="1">
      <alignment vertical="top" wrapText="1"/>
    </xf>
    <xf numFmtId="0" fontId="27" fillId="0" borderId="0" xfId="0" applyFont="1" applyAlignment="1">
      <alignment vertical="top"/>
    </xf>
    <xf numFmtId="0" fontId="21" fillId="0" borderId="0" xfId="0" applyFont="1" applyAlignment="1">
      <alignment horizontal="center" vertical="top" wrapText="1"/>
    </xf>
    <xf numFmtId="0" fontId="21" fillId="0" borderId="0" xfId="0" applyFont="1" applyAlignment="1">
      <alignment vertical="top" wrapText="1"/>
    </xf>
    <xf numFmtId="0" fontId="26" fillId="0" borderId="0" xfId="0" applyFont="1" applyAlignment="1">
      <alignment horizontal="left" vertical="top" wrapText="1"/>
    </xf>
    <xf numFmtId="43" fontId="7" fillId="0" borderId="10" xfId="44" applyFont="1" applyBorder="1" applyAlignment="1">
      <alignment horizontal="center"/>
    </xf>
    <xf numFmtId="0" fontId="2" fillId="0" borderId="27" xfId="62" applyFont="1" applyBorder="1" applyAlignment="1">
      <alignment horizontal="left" wrapText="1"/>
      <protection/>
    </xf>
    <xf numFmtId="0" fontId="0" fillId="0" borderId="0" xfId="0" applyFill="1" applyAlignment="1">
      <alignment vertical="top" wrapText="1"/>
    </xf>
    <xf numFmtId="0" fontId="10" fillId="0" borderId="25" xfId="67" applyFont="1" applyFill="1" applyBorder="1" applyAlignment="1">
      <alignment horizontal="left" vertical="center" wrapText="1"/>
      <protection/>
    </xf>
    <xf numFmtId="0" fontId="16" fillId="36" borderId="37" xfId="68" applyFont="1" applyFill="1" applyBorder="1">
      <alignment/>
      <protection/>
    </xf>
    <xf numFmtId="0" fontId="16" fillId="36" borderId="35" xfId="68" applyFont="1" applyFill="1" applyBorder="1">
      <alignment/>
      <protection/>
    </xf>
    <xf numFmtId="49" fontId="16" fillId="36" borderId="35" xfId="0" applyNumberFormat="1" applyFont="1" applyFill="1" applyBorder="1" applyAlignment="1">
      <alignment horizontal="center"/>
    </xf>
    <xf numFmtId="49" fontId="16" fillId="36" borderId="38" xfId="0" applyNumberFormat="1" applyFont="1" applyFill="1" applyBorder="1" applyAlignment="1">
      <alignment horizontal="center"/>
    </xf>
    <xf numFmtId="0" fontId="9" fillId="0" borderId="30" xfId="68" applyFont="1" applyFill="1" applyBorder="1">
      <alignment/>
      <protection/>
    </xf>
    <xf numFmtId="0" fontId="9" fillId="0" borderId="0" xfId="68" applyFont="1" applyFill="1" applyBorder="1" applyAlignment="1">
      <alignment horizontal="center"/>
      <protection/>
    </xf>
    <xf numFmtId="0" fontId="9" fillId="0" borderId="37" xfId="68" applyFont="1" applyFill="1" applyBorder="1">
      <alignment/>
      <protection/>
    </xf>
    <xf numFmtId="0" fontId="9" fillId="0" borderId="35" xfId="68" applyFont="1" applyFill="1" applyBorder="1">
      <alignment/>
      <protection/>
    </xf>
    <xf numFmtId="0" fontId="9" fillId="0" borderId="0" xfId="68" applyFont="1" applyFill="1" applyBorder="1">
      <alignment/>
      <protection/>
    </xf>
    <xf numFmtId="1" fontId="9" fillId="0" borderId="30" xfId="68" applyNumberFormat="1" applyFont="1" applyFill="1" applyBorder="1" applyAlignment="1">
      <alignment horizontal="center"/>
      <protection/>
    </xf>
    <xf numFmtId="1" fontId="9" fillId="0" borderId="0" xfId="68" applyNumberFormat="1" applyFont="1" applyFill="1" applyBorder="1" applyAlignment="1">
      <alignment horizontal="center"/>
      <protection/>
    </xf>
    <xf numFmtId="1" fontId="9" fillId="0" borderId="29" xfId="68" applyNumberFormat="1" applyFont="1" applyFill="1" applyBorder="1" applyAlignment="1">
      <alignment horizontal="center"/>
      <protection/>
    </xf>
    <xf numFmtId="0" fontId="9" fillId="0" borderId="30" xfId="68" applyFont="1" applyFill="1" applyBorder="1" applyAlignment="1">
      <alignment wrapText="1"/>
      <protection/>
    </xf>
    <xf numFmtId="0" fontId="9" fillId="0" borderId="30" xfId="68" applyFont="1" applyFill="1" applyBorder="1" applyAlignment="1">
      <alignment horizontal="center"/>
      <protection/>
    </xf>
    <xf numFmtId="0" fontId="9" fillId="0" borderId="29" xfId="68" applyFont="1" applyFill="1" applyBorder="1" applyAlignment="1">
      <alignment horizontal="center"/>
      <protection/>
    </xf>
    <xf numFmtId="0" fontId="9" fillId="0" borderId="33" xfId="68" applyFont="1" applyFill="1" applyBorder="1">
      <alignment/>
      <protection/>
    </xf>
    <xf numFmtId="0" fontId="9" fillId="0" borderId="32" xfId="68" applyFont="1" applyFill="1" applyBorder="1">
      <alignment/>
      <protection/>
    </xf>
    <xf numFmtId="1" fontId="9" fillId="0" borderId="33" xfId="68" applyNumberFormat="1" applyFont="1" applyFill="1" applyBorder="1" applyAlignment="1">
      <alignment horizontal="center"/>
      <protection/>
    </xf>
    <xf numFmtId="1" fontId="9" fillId="0" borderId="32" xfId="68" applyNumberFormat="1" applyFont="1" applyFill="1" applyBorder="1" applyAlignment="1">
      <alignment horizontal="center"/>
      <protection/>
    </xf>
    <xf numFmtId="1" fontId="9" fillId="0" borderId="10" xfId="68" applyNumberFormat="1" applyFont="1" applyFill="1" applyBorder="1" applyAlignment="1">
      <alignment horizontal="center"/>
      <protection/>
    </xf>
    <xf numFmtId="1" fontId="9" fillId="0" borderId="37" xfId="68" applyNumberFormat="1" applyFont="1" applyFill="1" applyBorder="1" applyAlignment="1">
      <alignment horizontal="center"/>
      <protection/>
    </xf>
    <xf numFmtId="1" fontId="9" fillId="0" borderId="35" xfId="68" applyNumberFormat="1" applyFont="1" applyFill="1" applyBorder="1" applyAlignment="1">
      <alignment horizontal="center"/>
      <protection/>
    </xf>
    <xf numFmtId="1" fontId="9" fillId="0" borderId="38" xfId="68" applyNumberFormat="1" applyFont="1" applyFill="1" applyBorder="1" applyAlignment="1">
      <alignment horizontal="center"/>
      <protection/>
    </xf>
    <xf numFmtId="0" fontId="5" fillId="0" borderId="0" xfId="68" applyFont="1" applyFill="1" applyAlignment="1">
      <alignment horizontal="right" vertical="top"/>
      <protection/>
    </xf>
    <xf numFmtId="0" fontId="9" fillId="0" borderId="0" xfId="68" applyFont="1" applyFill="1">
      <alignment/>
      <protection/>
    </xf>
    <xf numFmtId="0" fontId="9" fillId="0" borderId="0" xfId="68" applyFont="1" applyFill="1" applyAlignment="1">
      <alignment horizontal="center"/>
      <protection/>
    </xf>
    <xf numFmtId="0" fontId="2" fillId="0" borderId="39" xfId="67" applyFont="1" applyBorder="1" applyAlignment="1">
      <alignment horizontal="left" vertical="top" wrapText="1"/>
      <protection/>
    </xf>
    <xf numFmtId="0" fontId="2" fillId="0" borderId="36" xfId="67" applyFont="1" applyBorder="1" applyAlignment="1">
      <alignment horizontal="left" vertical="top" wrapText="1"/>
      <protection/>
    </xf>
    <xf numFmtId="0" fontId="2" fillId="0" borderId="40" xfId="67" applyFont="1" applyBorder="1" applyAlignment="1">
      <alignment horizontal="left" vertical="top" wrapText="1"/>
      <protection/>
    </xf>
    <xf numFmtId="0" fontId="2" fillId="33" borderId="25" xfId="67" applyFont="1" applyFill="1" applyBorder="1" applyAlignment="1">
      <alignment horizontal="left" vertical="center" wrapText="1"/>
      <protection/>
    </xf>
    <xf numFmtId="0" fontId="10" fillId="33" borderId="25" xfId="67" applyFont="1" applyFill="1" applyBorder="1" applyAlignment="1">
      <alignment horizontal="left" vertical="center" wrapText="1"/>
      <protection/>
    </xf>
    <xf numFmtId="0" fontId="10" fillId="33" borderId="38" xfId="67" applyFont="1" applyFill="1" applyBorder="1" applyAlignment="1">
      <alignment horizontal="left" vertical="center" wrapText="1"/>
      <protection/>
    </xf>
    <xf numFmtId="0" fontId="2" fillId="0" borderId="41" xfId="67" applyFont="1" applyBorder="1" applyAlignment="1">
      <alignment vertical="top" wrapText="1"/>
      <protection/>
    </xf>
    <xf numFmtId="0" fontId="15" fillId="33" borderId="42" xfId="67" applyFont="1" applyFill="1" applyBorder="1" applyAlignment="1">
      <alignment vertical="top" wrapText="1"/>
      <protection/>
    </xf>
    <xf numFmtId="0" fontId="15" fillId="33" borderId="39" xfId="67" applyFont="1" applyFill="1" applyBorder="1" applyAlignment="1">
      <alignment vertical="top" wrapText="1"/>
      <protection/>
    </xf>
    <xf numFmtId="0" fontId="15" fillId="33" borderId="43" xfId="67" applyFont="1" applyFill="1" applyBorder="1" applyAlignment="1">
      <alignment vertical="top" wrapText="1"/>
      <protection/>
    </xf>
    <xf numFmtId="0" fontId="2" fillId="33" borderId="25" xfId="67" applyFont="1" applyFill="1" applyBorder="1" applyAlignment="1">
      <alignment horizontal="center" vertical="center" wrapText="1"/>
      <protection/>
    </xf>
    <xf numFmtId="0" fontId="2" fillId="33" borderId="43" xfId="67" applyFont="1" applyFill="1" applyBorder="1" applyAlignment="1">
      <alignment vertical="center" wrapText="1"/>
      <protection/>
    </xf>
    <xf numFmtId="0" fontId="2" fillId="33" borderId="38" xfId="67" applyFont="1" applyFill="1" applyBorder="1" applyAlignment="1">
      <alignment horizontal="left" vertical="center" wrapText="1"/>
      <protection/>
    </xf>
    <xf numFmtId="0" fontId="2" fillId="0" borderId="41" xfId="67" applyFont="1" applyFill="1" applyBorder="1" applyAlignment="1">
      <alignment vertical="top" wrapText="1"/>
      <protection/>
    </xf>
    <xf numFmtId="0" fontId="2" fillId="0" borderId="26" xfId="67" applyFont="1" applyBorder="1" applyAlignment="1">
      <alignment wrapText="1"/>
      <protection/>
    </xf>
    <xf numFmtId="0" fontId="2" fillId="0" borderId="25" xfId="67" applyFont="1" applyBorder="1" applyAlignment="1">
      <alignment wrapText="1"/>
      <protection/>
    </xf>
    <xf numFmtId="0" fontId="32" fillId="33" borderId="25" xfId="67" applyFont="1" applyFill="1" applyBorder="1" applyAlignment="1">
      <alignment horizontal="left" vertical="center" wrapText="1"/>
      <protection/>
    </xf>
    <xf numFmtId="0" fontId="10" fillId="33" borderId="39" xfId="67" applyFont="1" applyFill="1" applyBorder="1" applyAlignment="1">
      <alignment horizontal="left" vertical="center" wrapText="1"/>
      <protection/>
    </xf>
    <xf numFmtId="0" fontId="18" fillId="0" borderId="25" xfId="0" applyFont="1" applyBorder="1" applyAlignment="1">
      <alignment vertical="top" wrapText="1"/>
    </xf>
    <xf numFmtId="0" fontId="10" fillId="33" borderId="25" xfId="67" applyFont="1" applyFill="1" applyBorder="1" applyAlignment="1">
      <alignment vertical="center" wrapText="1"/>
      <protection/>
    </xf>
    <xf numFmtId="0" fontId="2" fillId="0" borderId="24" xfId="67" applyFont="1" applyBorder="1" applyAlignment="1">
      <alignment wrapText="1"/>
      <protection/>
    </xf>
    <xf numFmtId="0" fontId="10" fillId="33" borderId="44" xfId="67" applyFont="1" applyFill="1" applyBorder="1" applyAlignment="1">
      <alignment horizontal="left" vertical="center" wrapText="1"/>
      <protection/>
    </xf>
    <xf numFmtId="0" fontId="2" fillId="0" borderId="45" xfId="67" applyFont="1" applyBorder="1" applyAlignment="1">
      <alignment wrapText="1"/>
      <protection/>
    </xf>
    <xf numFmtId="0" fontId="10" fillId="33" borderId="39" xfId="67" applyFont="1" applyFill="1" applyBorder="1" applyAlignment="1">
      <alignment vertical="center" wrapText="1"/>
      <protection/>
    </xf>
    <xf numFmtId="0" fontId="10" fillId="33" borderId="43" xfId="67" applyFont="1" applyFill="1" applyBorder="1" applyAlignment="1">
      <alignment vertical="center" wrapText="1"/>
      <protection/>
    </xf>
    <xf numFmtId="0" fontId="2" fillId="33" borderId="39" xfId="67" applyFont="1" applyFill="1" applyBorder="1" applyAlignment="1">
      <alignment horizontal="left" vertical="center" wrapText="1"/>
      <protection/>
    </xf>
    <xf numFmtId="0" fontId="10" fillId="33" borderId="36" xfId="67" applyFont="1" applyFill="1" applyBorder="1" applyAlignment="1">
      <alignment horizontal="left" vertical="center" wrapText="1"/>
      <protection/>
    </xf>
    <xf numFmtId="0" fontId="2" fillId="0" borderId="41" xfId="67" applyFont="1" applyBorder="1" applyAlignment="1">
      <alignment wrapText="1"/>
      <protection/>
    </xf>
    <xf numFmtId="0" fontId="10" fillId="33" borderId="46" xfId="67" applyFont="1" applyFill="1" applyBorder="1" applyAlignment="1">
      <alignment horizontal="left" vertical="center" wrapText="1"/>
      <protection/>
    </xf>
    <xf numFmtId="0" fontId="10" fillId="33" borderId="24" xfId="67" applyFont="1" applyFill="1" applyBorder="1" applyAlignment="1">
      <alignment horizontal="left" vertical="center" wrapText="1"/>
      <protection/>
    </xf>
    <xf numFmtId="0" fontId="2" fillId="0" borderId="0" xfId="67" applyFont="1" applyBorder="1" applyAlignment="1">
      <alignment wrapText="1"/>
      <protection/>
    </xf>
    <xf numFmtId="0" fontId="2" fillId="0" borderId="0" xfId="67" applyFont="1" applyBorder="1" applyAlignment="1">
      <alignment horizontal="left" vertical="center" wrapText="1"/>
      <protection/>
    </xf>
    <xf numFmtId="0" fontId="2" fillId="0" borderId="12" xfId="67" applyFont="1" applyBorder="1" applyAlignment="1">
      <alignment vertical="center" wrapText="1"/>
      <protection/>
    </xf>
    <xf numFmtId="0" fontId="10" fillId="37" borderId="25" xfId="67" applyFont="1" applyFill="1" applyBorder="1" applyAlignment="1">
      <alignment horizontal="left" vertical="center" wrapText="1"/>
      <protection/>
    </xf>
    <xf numFmtId="0" fontId="10" fillId="0" borderId="0" xfId="0" applyFont="1" applyAlignment="1">
      <alignment vertical="top" wrapText="1"/>
    </xf>
    <xf numFmtId="0" fontId="7" fillId="0" borderId="47" xfId="0" applyFont="1" applyFill="1" applyBorder="1" applyAlignment="1">
      <alignment horizontal="center" vertical="center" wrapText="1"/>
    </xf>
    <xf numFmtId="0" fontId="7" fillId="0" borderId="36" xfId="0" applyFont="1" applyBorder="1" applyAlignment="1">
      <alignment horizontal="center" vertical="center"/>
    </xf>
    <xf numFmtId="0" fontId="11" fillId="0" borderId="36" xfId="0" applyFont="1" applyBorder="1" applyAlignment="1">
      <alignment horizontal="center" vertical="center" wrapText="1"/>
    </xf>
    <xf numFmtId="0" fontId="10" fillId="0" borderId="31" xfId="0" applyFont="1" applyBorder="1" applyAlignment="1">
      <alignment horizontal="left" vertical="top" wrapText="1"/>
    </xf>
    <xf numFmtId="3" fontId="73" fillId="0" borderId="31" xfId="65" applyNumberFormat="1" applyFont="1" applyBorder="1" applyAlignment="1">
      <alignment horizontal="center"/>
      <protection/>
    </xf>
    <xf numFmtId="0" fontId="10" fillId="0" borderId="31" xfId="0" applyFont="1" applyBorder="1" applyAlignment="1">
      <alignment horizontal="center" vertical="top" wrapText="1"/>
    </xf>
    <xf numFmtId="4" fontId="73" fillId="0" borderId="31" xfId="65" applyNumberFormat="1" applyFont="1" applyBorder="1" applyAlignment="1">
      <alignment horizontal="center"/>
      <protection/>
    </xf>
    <xf numFmtId="2" fontId="10" fillId="0" borderId="31" xfId="0" applyNumberFormat="1" applyFont="1" applyBorder="1" applyAlignment="1">
      <alignment horizontal="center" vertical="top" wrapText="1"/>
    </xf>
    <xf numFmtId="0" fontId="10" fillId="0" borderId="28" xfId="0" applyFont="1" applyBorder="1" applyAlignment="1">
      <alignment horizontal="left" vertical="top" wrapText="1"/>
    </xf>
    <xf numFmtId="3" fontId="73" fillId="0" borderId="28" xfId="65" applyNumberFormat="1" applyFont="1" applyBorder="1" applyAlignment="1">
      <alignment horizontal="center"/>
      <protection/>
    </xf>
    <xf numFmtId="0" fontId="10" fillId="0" borderId="28" xfId="0" applyFont="1" applyBorder="1" applyAlignment="1">
      <alignment horizontal="center" vertical="top" wrapText="1"/>
    </xf>
    <xf numFmtId="4" fontId="73" fillId="0" borderId="28" xfId="65" applyNumberFormat="1" applyFont="1" applyBorder="1" applyAlignment="1">
      <alignment horizontal="center"/>
      <protection/>
    </xf>
    <xf numFmtId="2" fontId="10" fillId="0" borderId="28" xfId="0" applyNumberFormat="1" applyFont="1" applyBorder="1" applyAlignment="1">
      <alignment horizontal="center" vertical="top" wrapText="1"/>
    </xf>
    <xf numFmtId="1" fontId="10" fillId="0" borderId="0" xfId="0" applyNumberFormat="1" applyFont="1" applyAlignment="1">
      <alignment horizontal="center" vertical="top" wrapText="1"/>
    </xf>
    <xf numFmtId="0" fontId="10" fillId="0" borderId="27" xfId="0" applyFont="1" applyBorder="1" applyAlignment="1">
      <alignment horizontal="left" vertical="top" wrapText="1"/>
    </xf>
    <xf numFmtId="3" fontId="73" fillId="0" borderId="27" xfId="65" applyNumberFormat="1" applyFont="1" applyBorder="1" applyAlignment="1">
      <alignment horizontal="center"/>
      <protection/>
    </xf>
    <xf numFmtId="0" fontId="10" fillId="0" borderId="27" xfId="0" applyFont="1" applyBorder="1" applyAlignment="1">
      <alignment horizontal="center" vertical="top" wrapText="1"/>
    </xf>
    <xf numFmtId="4" fontId="73" fillId="0" borderId="27" xfId="65" applyNumberFormat="1" applyFont="1" applyBorder="1" applyAlignment="1">
      <alignment horizontal="center"/>
      <protection/>
    </xf>
    <xf numFmtId="2" fontId="10" fillId="0" borderId="27" xfId="0" applyNumberFormat="1" applyFont="1" applyBorder="1" applyAlignment="1">
      <alignment horizontal="center" vertical="top" wrapText="1"/>
    </xf>
    <xf numFmtId="0" fontId="10" fillId="0" borderId="36" xfId="63" applyFont="1" applyBorder="1" applyAlignment="1">
      <alignment vertical="top" wrapText="1"/>
    </xf>
    <xf numFmtId="3" fontId="10" fillId="0" borderId="36" xfId="63" applyNumberFormat="1" applyFont="1" applyBorder="1" applyAlignment="1">
      <alignment horizontal="center" vertical="top" wrapText="1"/>
    </xf>
    <xf numFmtId="2" fontId="10" fillId="0" borderId="36" xfId="63" applyNumberFormat="1" applyFont="1" applyBorder="1" applyAlignment="1">
      <alignment horizontal="center" vertical="top" wrapText="1"/>
    </xf>
    <xf numFmtId="0" fontId="7" fillId="0" borderId="0" xfId="0" applyFont="1" applyAlignment="1">
      <alignment horizontal="left"/>
    </xf>
    <xf numFmtId="0" fontId="2" fillId="0" borderId="0" xfId="0" applyFont="1" applyAlignment="1">
      <alignment horizontal="left"/>
    </xf>
    <xf numFmtId="0" fontId="10" fillId="38" borderId="36" xfId="63" applyFont="1" applyFill="1" applyBorder="1" applyAlignment="1">
      <alignment horizontal="center" vertical="top" wrapText="1"/>
    </xf>
    <xf numFmtId="0" fontId="7" fillId="0" borderId="0" xfId="63" applyFont="1" applyAlignment="1">
      <alignment horizontal="left"/>
    </xf>
    <xf numFmtId="2" fontId="9" fillId="0" borderId="0" xfId="68" applyNumberFormat="1" applyFont="1" applyBorder="1" applyAlignment="1">
      <alignment horizontal="center"/>
      <protection/>
    </xf>
    <xf numFmtId="2" fontId="9" fillId="0" borderId="29" xfId="68" applyNumberFormat="1" applyFont="1" applyBorder="1" applyAlignment="1">
      <alignment horizontal="center"/>
      <protection/>
    </xf>
    <xf numFmtId="0" fontId="10" fillId="33" borderId="48" xfId="67" applyFont="1" applyFill="1" applyBorder="1" applyAlignment="1">
      <alignment horizontal="left" vertical="center" wrapText="1"/>
      <protection/>
    </xf>
    <xf numFmtId="0" fontId="10" fillId="33" borderId="49" xfId="67" applyFont="1" applyFill="1" applyBorder="1" applyAlignment="1">
      <alignment horizontal="left" vertical="center" wrapText="1"/>
      <protection/>
    </xf>
    <xf numFmtId="0" fontId="10" fillId="33" borderId="50" xfId="67" applyFont="1" applyFill="1" applyBorder="1" applyAlignment="1">
      <alignment horizontal="left" vertical="center" wrapText="1"/>
      <protection/>
    </xf>
    <xf numFmtId="0" fontId="2" fillId="0" borderId="12" xfId="67" applyFill="1" applyBorder="1" applyAlignment="1">
      <alignment horizontal="left" vertical="top" wrapText="1"/>
      <protection/>
    </xf>
    <xf numFmtId="0" fontId="2" fillId="0" borderId="51" xfId="67" applyFill="1" applyBorder="1" applyAlignment="1">
      <alignment/>
      <protection/>
    </xf>
    <xf numFmtId="0" fontId="2" fillId="0" borderId="39" xfId="67" applyFill="1" applyBorder="1" applyAlignment="1">
      <alignment horizontal="center" vertical="center" wrapText="1"/>
      <protection/>
    </xf>
    <xf numFmtId="0" fontId="2" fillId="0" borderId="36" xfId="67" applyFill="1" applyBorder="1" applyAlignment="1">
      <alignment horizontal="center" vertical="center" wrapText="1"/>
      <protection/>
    </xf>
    <xf numFmtId="0" fontId="2" fillId="0" borderId="40" xfId="67" applyFill="1" applyBorder="1" applyAlignment="1">
      <alignment horizontal="center" vertical="center" wrapText="1"/>
      <protection/>
    </xf>
    <xf numFmtId="0" fontId="2" fillId="0" borderId="51" xfId="67" applyFill="1" applyBorder="1" applyAlignment="1">
      <alignment horizontal="left" vertical="top" wrapText="1"/>
      <protection/>
    </xf>
    <xf numFmtId="9" fontId="2" fillId="0" borderId="12" xfId="67" applyNumberFormat="1" applyFont="1" applyFill="1" applyBorder="1" applyAlignment="1">
      <alignment horizontal="center" vertical="center" wrapText="1"/>
      <protection/>
    </xf>
    <xf numFmtId="9" fontId="2" fillId="0" borderId="13" xfId="67" applyNumberFormat="1" applyFont="1" applyFill="1" applyBorder="1" applyAlignment="1">
      <alignment horizontal="center" vertical="center" wrapText="1"/>
      <protection/>
    </xf>
    <xf numFmtId="9" fontId="2" fillId="0" borderId="51" xfId="67" applyNumberFormat="1" applyFont="1" applyFill="1" applyBorder="1" applyAlignment="1">
      <alignment horizontal="center" vertical="center" wrapText="1"/>
      <protection/>
    </xf>
    <xf numFmtId="0" fontId="10" fillId="0" borderId="16" xfId="67" applyFont="1" applyBorder="1" applyAlignment="1">
      <alignment horizontal="left" vertical="top" wrapText="1"/>
      <protection/>
    </xf>
    <xf numFmtId="0" fontId="2" fillId="0" borderId="52" xfId="67" applyBorder="1" applyAlignment="1">
      <alignment horizontal="left" vertical="top" wrapText="1"/>
      <protection/>
    </xf>
    <xf numFmtId="0" fontId="10" fillId="0" borderId="12" xfId="67" applyFont="1" applyFill="1" applyBorder="1" applyAlignment="1">
      <alignment horizontal="left" vertical="top" wrapText="1"/>
      <protection/>
    </xf>
    <xf numFmtId="0" fontId="10" fillId="0" borderId="25" xfId="67" applyFont="1" applyFill="1" applyBorder="1" applyAlignment="1">
      <alignment horizontal="center" vertical="center" wrapText="1"/>
      <protection/>
    </xf>
    <xf numFmtId="0" fontId="10" fillId="0" borderId="36" xfId="67" applyFont="1" applyFill="1" applyBorder="1" applyAlignment="1">
      <alignment horizontal="center" vertical="center" wrapText="1"/>
      <protection/>
    </xf>
    <xf numFmtId="0" fontId="10" fillId="0" borderId="40" xfId="67" applyFont="1" applyFill="1" applyBorder="1" applyAlignment="1">
      <alignment horizontal="center" vertical="center" wrapText="1"/>
      <protection/>
    </xf>
    <xf numFmtId="0" fontId="18" fillId="0" borderId="13" xfId="0" applyFont="1" applyBorder="1" applyAlignment="1">
      <alignment horizontal="center" wrapText="1"/>
    </xf>
    <xf numFmtId="0" fontId="18" fillId="0" borderId="51" xfId="0" applyFont="1" applyBorder="1" applyAlignment="1">
      <alignment horizontal="center" wrapText="1"/>
    </xf>
    <xf numFmtId="0" fontId="2" fillId="0" borderId="51" xfId="67" applyBorder="1" applyAlignment="1">
      <alignment horizontal="left" vertical="top" wrapText="1"/>
      <protection/>
    </xf>
    <xf numFmtId="0" fontId="2" fillId="0" borderId="39" xfId="67" applyFill="1" applyBorder="1" applyAlignment="1">
      <alignment horizontal="center" vertical="top" wrapText="1"/>
      <protection/>
    </xf>
    <xf numFmtId="0" fontId="2" fillId="0" borderId="36" xfId="67" applyFill="1" applyBorder="1" applyAlignment="1">
      <alignment horizontal="center" vertical="top" wrapText="1"/>
      <protection/>
    </xf>
    <xf numFmtId="0" fontId="2" fillId="0" borderId="40" xfId="67" applyFill="1" applyBorder="1" applyAlignment="1">
      <alignment horizontal="center" vertical="top" wrapText="1"/>
      <protection/>
    </xf>
    <xf numFmtId="0" fontId="8" fillId="0" borderId="53" xfId="67" applyFont="1" applyBorder="1" applyAlignment="1">
      <alignment horizontal="left" vertical="top" wrapText="1"/>
      <protection/>
    </xf>
    <xf numFmtId="0" fontId="8" fillId="0" borderId="11" xfId="67" applyFont="1" applyBorder="1" applyAlignment="1">
      <alignment horizontal="left" vertical="top" wrapText="1"/>
      <protection/>
    </xf>
    <xf numFmtId="0" fontId="2" fillId="0" borderId="23" xfId="67" applyFill="1" applyBorder="1" applyAlignment="1">
      <alignment horizontal="left" vertical="top" wrapText="1"/>
      <protection/>
    </xf>
    <xf numFmtId="0" fontId="2" fillId="0" borderId="54" xfId="67" applyBorder="1" applyAlignment="1">
      <alignment/>
      <protection/>
    </xf>
    <xf numFmtId="3" fontId="2" fillId="0" borderId="23" xfId="67" applyNumberFormat="1" applyFont="1" applyFill="1" applyBorder="1" applyAlignment="1">
      <alignment horizontal="center" vertical="center" wrapText="1"/>
      <protection/>
    </xf>
    <xf numFmtId="0" fontId="2" fillId="0" borderId="22" xfId="67" applyFont="1" applyBorder="1" applyAlignment="1">
      <alignment horizontal="center" vertical="center" wrapText="1"/>
      <protection/>
    </xf>
    <xf numFmtId="0" fontId="2" fillId="0" borderId="54" xfId="67" applyFont="1" applyBorder="1" applyAlignment="1">
      <alignment horizontal="center" vertical="center" wrapText="1"/>
      <protection/>
    </xf>
    <xf numFmtId="0" fontId="2" fillId="0" borderId="12" xfId="67" applyFont="1" applyFill="1" applyBorder="1" applyAlignment="1">
      <alignment horizontal="left" vertical="top" wrapText="1"/>
      <protection/>
    </xf>
    <xf numFmtId="0" fontId="7" fillId="0" borderId="12" xfId="67" applyFont="1" applyFill="1" applyBorder="1" applyAlignment="1">
      <alignment horizontal="center" vertical="center" wrapText="1"/>
      <protection/>
    </xf>
    <xf numFmtId="0" fontId="0" fillId="0" borderId="13" xfId="0" applyBorder="1" applyAlignment="1">
      <alignment vertical="top" wrapText="1"/>
    </xf>
    <xf numFmtId="0" fontId="0" fillId="0" borderId="51" xfId="0" applyBorder="1" applyAlignment="1">
      <alignment vertical="top" wrapText="1"/>
    </xf>
    <xf numFmtId="0" fontId="2" fillId="0" borderId="39" xfId="67" applyFont="1" applyFill="1" applyBorder="1" applyAlignment="1">
      <alignment horizontal="center" vertical="top" wrapText="1"/>
      <protection/>
    </xf>
    <xf numFmtId="0" fontId="2" fillId="0" borderId="36" xfId="67" applyFont="1" applyFill="1" applyBorder="1" applyAlignment="1">
      <alignment horizontal="center" vertical="top" wrapText="1"/>
      <protection/>
    </xf>
    <xf numFmtId="0" fontId="2" fillId="0" borderId="40" xfId="67" applyFont="1" applyFill="1" applyBorder="1" applyAlignment="1">
      <alignment horizontal="center" vertical="top" wrapText="1"/>
      <protection/>
    </xf>
    <xf numFmtId="0" fontId="12" fillId="0" borderId="44" xfId="67" applyFont="1" applyBorder="1" applyAlignment="1">
      <alignment horizontal="center" vertical="center" wrapText="1"/>
      <protection/>
    </xf>
    <xf numFmtId="0" fontId="12" fillId="0" borderId="46" xfId="67" applyFont="1" applyBorder="1" applyAlignment="1">
      <alignment horizontal="center" vertical="center" wrapText="1"/>
      <protection/>
    </xf>
    <xf numFmtId="0" fontId="12" fillId="0" borderId="55" xfId="67" applyFont="1" applyBorder="1" applyAlignment="1">
      <alignment horizontal="center" vertical="center" wrapText="1"/>
      <protection/>
    </xf>
    <xf numFmtId="0" fontId="8" fillId="0" borderId="18" xfId="67" applyFont="1" applyBorder="1" applyAlignment="1">
      <alignment horizontal="left" vertical="top"/>
      <protection/>
    </xf>
    <xf numFmtId="0" fontId="8" fillId="0" borderId="17" xfId="67" applyFont="1" applyBorder="1" applyAlignment="1">
      <alignment horizontal="left" vertical="top"/>
      <protection/>
    </xf>
    <xf numFmtId="0" fontId="2" fillId="0" borderId="42" xfId="67" applyFont="1" applyBorder="1" applyAlignment="1">
      <alignment horizontal="left" vertical="top"/>
      <protection/>
    </xf>
    <xf numFmtId="0" fontId="2" fillId="0" borderId="56" xfId="67" applyBorder="1" applyAlignment="1">
      <alignment horizontal="left" vertical="top"/>
      <protection/>
    </xf>
    <xf numFmtId="0" fontId="7" fillId="0" borderId="42" xfId="67" applyFont="1" applyBorder="1" applyAlignment="1">
      <alignment horizontal="center" vertical="top" wrapText="1"/>
      <protection/>
    </xf>
    <xf numFmtId="0" fontId="7" fillId="0" borderId="57" xfId="67" applyFont="1" applyBorder="1" applyAlignment="1">
      <alignment horizontal="center" vertical="top" wrapText="1"/>
      <protection/>
    </xf>
    <xf numFmtId="0" fontId="7" fillId="0" borderId="56" xfId="67" applyFont="1" applyBorder="1" applyAlignment="1">
      <alignment horizontal="center" vertical="top" wrapText="1"/>
      <protection/>
    </xf>
    <xf numFmtId="0" fontId="2" fillId="0" borderId="39" xfId="67" applyBorder="1" applyAlignment="1">
      <alignment horizontal="left" vertical="top" wrapText="1"/>
      <protection/>
    </xf>
    <xf numFmtId="0" fontId="2" fillId="0" borderId="40" xfId="67" applyBorder="1" applyAlignment="1">
      <alignment horizontal="left" vertical="top" wrapText="1"/>
      <protection/>
    </xf>
    <xf numFmtId="0" fontId="10" fillId="0" borderId="39" xfId="67" applyFont="1" applyFill="1" applyBorder="1" applyAlignment="1">
      <alignment horizontal="left" vertical="top" wrapText="1"/>
      <protection/>
    </xf>
    <xf numFmtId="0" fontId="10" fillId="0" borderId="39" xfId="67" applyFont="1" applyFill="1" applyBorder="1" applyAlignment="1">
      <alignment horizontal="center" vertical="top" wrapText="1"/>
      <protection/>
    </xf>
    <xf numFmtId="0" fontId="10" fillId="0" borderId="36" xfId="67" applyFont="1" applyFill="1" applyBorder="1" applyAlignment="1">
      <alignment horizontal="center" vertical="top" wrapText="1"/>
      <protection/>
    </xf>
    <xf numFmtId="0" fontId="10" fillId="0" borderId="40" xfId="67" applyFont="1" applyFill="1" applyBorder="1" applyAlignment="1">
      <alignment horizontal="center" vertical="top" wrapText="1"/>
      <protection/>
    </xf>
    <xf numFmtId="0" fontId="10" fillId="0" borderId="51" xfId="67" applyFont="1" applyFill="1" applyBorder="1" applyAlignment="1">
      <alignment horizontal="left" vertical="top" wrapText="1"/>
      <protection/>
    </xf>
    <xf numFmtId="0" fontId="11" fillId="0" borderId="12" xfId="67" applyFont="1" applyFill="1" applyBorder="1" applyAlignment="1">
      <alignment horizontal="center" vertical="top" wrapText="1"/>
      <protection/>
    </xf>
    <xf numFmtId="0" fontId="11" fillId="0" borderId="13" xfId="67" applyFont="1" applyFill="1" applyBorder="1" applyAlignment="1">
      <alignment horizontal="center" vertical="top" wrapText="1"/>
      <protection/>
    </xf>
    <xf numFmtId="0" fontId="11" fillId="0" borderId="51" xfId="67" applyFont="1" applyFill="1" applyBorder="1" applyAlignment="1">
      <alignment horizontal="center" vertical="top" wrapText="1"/>
      <protection/>
    </xf>
    <xf numFmtId="0" fontId="2" fillId="33" borderId="48" xfId="67" applyFont="1" applyFill="1" applyBorder="1" applyAlignment="1">
      <alignment horizontal="center" vertical="center" wrapText="1"/>
      <protection/>
    </xf>
    <xf numFmtId="0" fontId="2" fillId="33" borderId="43" xfId="67" applyFont="1" applyFill="1" applyBorder="1" applyAlignment="1">
      <alignment horizontal="center" vertical="center" wrapText="1"/>
      <protection/>
    </xf>
    <xf numFmtId="0" fontId="2" fillId="0" borderId="12" xfId="67" applyFont="1" applyFill="1" applyBorder="1" applyAlignment="1">
      <alignment horizontal="center" vertical="top" wrapText="1"/>
      <protection/>
    </xf>
    <xf numFmtId="0" fontId="0" fillId="0" borderId="13" xfId="0" applyFill="1" applyBorder="1" applyAlignment="1">
      <alignment vertical="top" wrapText="1"/>
    </xf>
    <xf numFmtId="0" fontId="0" fillId="0" borderId="51" xfId="0" applyFill="1" applyBorder="1" applyAlignment="1">
      <alignment vertical="top" wrapText="1"/>
    </xf>
    <xf numFmtId="0" fontId="2" fillId="0" borderId="12" xfId="67" applyBorder="1" applyAlignment="1">
      <alignment horizontal="left" vertical="top" wrapText="1"/>
      <protection/>
    </xf>
    <xf numFmtId="0" fontId="2" fillId="0" borderId="39" xfId="67" applyFont="1" applyBorder="1" applyAlignment="1">
      <alignment horizontal="center" vertical="center" wrapText="1"/>
      <protection/>
    </xf>
    <xf numFmtId="0" fontId="2" fillId="0" borderId="36" xfId="67" applyFont="1" applyBorder="1" applyAlignment="1">
      <alignment horizontal="center" vertical="center" wrapText="1"/>
      <protection/>
    </xf>
    <xf numFmtId="0" fontId="2" fillId="0" borderId="40" xfId="67" applyFont="1" applyBorder="1" applyAlignment="1">
      <alignment horizontal="center" vertical="center" wrapText="1"/>
      <protection/>
    </xf>
    <xf numFmtId="0" fontId="2" fillId="39" borderId="42" xfId="67" applyFill="1" applyBorder="1" applyAlignment="1">
      <alignment vertical="top" wrapText="1"/>
      <protection/>
    </xf>
    <xf numFmtId="0" fontId="2" fillId="0" borderId="39" xfId="67" applyBorder="1" applyAlignment="1">
      <alignment vertical="top" wrapText="1"/>
      <protection/>
    </xf>
    <xf numFmtId="0" fontId="6" fillId="39" borderId="57" xfId="67" applyFont="1" applyFill="1" applyBorder="1" applyAlignment="1">
      <alignment horizontal="center" vertical="center" wrapText="1"/>
      <protection/>
    </xf>
    <xf numFmtId="0" fontId="2" fillId="0" borderId="57" xfId="67" applyBorder="1" applyAlignment="1">
      <alignment horizontal="center" vertical="center" wrapText="1"/>
      <protection/>
    </xf>
    <xf numFmtId="0" fontId="6" fillId="39" borderId="36" xfId="67" applyFont="1" applyFill="1" applyBorder="1" applyAlignment="1">
      <alignment horizontal="center" vertical="center" wrapText="1"/>
      <protection/>
    </xf>
    <xf numFmtId="0" fontId="2" fillId="0" borderId="36" xfId="67" applyBorder="1" applyAlignment="1">
      <alignment horizontal="center" vertical="center" wrapText="1"/>
      <protection/>
    </xf>
    <xf numFmtId="0" fontId="6" fillId="39" borderId="58" xfId="67" applyFont="1" applyFill="1" applyBorder="1" applyAlignment="1">
      <alignment horizontal="center" vertical="center" wrapText="1"/>
      <protection/>
    </xf>
    <xf numFmtId="0" fontId="3" fillId="0" borderId="28" xfId="67" applyFont="1" applyBorder="1" applyAlignment="1">
      <alignment horizontal="center" vertical="center" wrapText="1"/>
      <protection/>
    </xf>
    <xf numFmtId="0" fontId="3" fillId="0" borderId="27" xfId="67" applyFont="1" applyBorder="1" applyAlignment="1">
      <alignment horizontal="center" vertical="center" wrapText="1"/>
      <protection/>
    </xf>
    <xf numFmtId="0" fontId="10" fillId="0" borderId="44" xfId="67" applyFont="1" applyBorder="1" applyAlignment="1">
      <alignment horizontal="left" vertical="top" wrapText="1"/>
      <protection/>
    </xf>
    <xf numFmtId="0" fontId="2" fillId="0" borderId="55" xfId="67" applyBorder="1" applyAlignment="1">
      <alignment horizontal="left" vertical="top" wrapText="1"/>
      <protection/>
    </xf>
    <xf numFmtId="0" fontId="11" fillId="0" borderId="12" xfId="67" applyFont="1" applyFill="1" applyBorder="1" applyAlignment="1">
      <alignment horizontal="left" vertical="top" wrapText="1"/>
      <protection/>
    </xf>
    <xf numFmtId="0" fontId="11" fillId="0" borderId="13" xfId="67" applyFont="1" applyFill="1" applyBorder="1" applyAlignment="1">
      <alignment horizontal="left" vertical="top" wrapText="1"/>
      <protection/>
    </xf>
    <xf numFmtId="0" fontId="2" fillId="0" borderId="12" xfId="67" applyFont="1" applyFill="1" applyBorder="1" applyAlignment="1">
      <alignment horizontal="center" vertical="center" wrapText="1"/>
      <protection/>
    </xf>
    <xf numFmtId="0" fontId="2" fillId="0" borderId="13" xfId="67" applyFont="1" applyFill="1" applyBorder="1" applyAlignment="1">
      <alignment horizontal="center" vertical="center" wrapText="1"/>
      <protection/>
    </xf>
    <xf numFmtId="0" fontId="2" fillId="0" borderId="51" xfId="67" applyFont="1" applyFill="1" applyBorder="1" applyAlignment="1">
      <alignment horizontal="center" vertical="center" wrapText="1"/>
      <protection/>
    </xf>
    <xf numFmtId="0" fontId="2" fillId="0" borderId="51" xfId="67" applyFill="1" applyBorder="1" applyAlignment="1">
      <alignment wrapText="1"/>
      <protection/>
    </xf>
    <xf numFmtId="0" fontId="2" fillId="0" borderId="12" xfId="67" applyFont="1" applyBorder="1" applyAlignment="1">
      <alignment horizontal="center" vertical="center" wrapText="1"/>
      <protection/>
    </xf>
    <xf numFmtId="0" fontId="2" fillId="0" borderId="13" xfId="67" applyFont="1" applyBorder="1" applyAlignment="1">
      <alignment horizontal="center" vertical="center" wrapText="1"/>
      <protection/>
    </xf>
    <xf numFmtId="0" fontId="2" fillId="0" borderId="51" xfId="67" applyFont="1" applyBorder="1" applyAlignment="1">
      <alignment horizontal="center" vertical="center" wrapText="1"/>
      <protection/>
    </xf>
    <xf numFmtId="0" fontId="10" fillId="0" borderId="39" xfId="67" applyFont="1" applyFill="1" applyBorder="1" applyAlignment="1">
      <alignment horizontal="center" vertical="center" wrapText="1"/>
      <protection/>
    </xf>
    <xf numFmtId="0" fontId="10" fillId="33" borderId="43" xfId="67" applyFont="1" applyFill="1" applyBorder="1" applyAlignment="1">
      <alignment horizontal="left" vertical="center" wrapText="1"/>
      <protection/>
    </xf>
    <xf numFmtId="0" fontId="10" fillId="0" borderId="15" xfId="67" applyFont="1" applyFill="1" applyBorder="1" applyAlignment="1">
      <alignment horizontal="left" vertical="top" wrapText="1"/>
      <protection/>
    </xf>
    <xf numFmtId="0" fontId="2" fillId="0" borderId="59" xfId="67" applyFill="1" applyBorder="1" applyAlignment="1">
      <alignment horizontal="left" vertical="top" wrapText="1"/>
      <protection/>
    </xf>
    <xf numFmtId="0" fontId="10" fillId="0" borderId="12" xfId="67" applyFont="1" applyFill="1" applyBorder="1" applyAlignment="1">
      <alignment horizontal="center" vertical="center" wrapText="1"/>
      <protection/>
    </xf>
    <xf numFmtId="0" fontId="10" fillId="0" borderId="13" xfId="67" applyFont="1" applyFill="1" applyBorder="1" applyAlignment="1">
      <alignment horizontal="center" vertical="center" wrapText="1"/>
      <protection/>
    </xf>
    <xf numFmtId="0" fontId="10" fillId="0" borderId="51" xfId="67" applyFont="1" applyFill="1" applyBorder="1" applyAlignment="1">
      <alignment horizontal="center" vertical="center" wrapText="1"/>
      <protection/>
    </xf>
    <xf numFmtId="0" fontId="0" fillId="0" borderId="13" xfId="0" applyBorder="1" applyAlignment="1">
      <alignment horizontal="left" vertical="top" wrapText="1"/>
    </xf>
    <xf numFmtId="0" fontId="2" fillId="0" borderId="16" xfId="67" applyFont="1" applyFill="1" applyBorder="1" applyAlignment="1">
      <alignment horizontal="center" vertical="top" wrapText="1"/>
      <protection/>
    </xf>
    <xf numFmtId="0" fontId="2" fillId="0" borderId="35" xfId="67" applyFont="1" applyFill="1" applyBorder="1" applyAlignment="1">
      <alignment horizontal="center" vertical="top" wrapText="1"/>
      <protection/>
    </xf>
    <xf numFmtId="0" fontId="2" fillId="0" borderId="52" xfId="67" applyFont="1" applyFill="1" applyBorder="1" applyAlignment="1">
      <alignment horizontal="center" vertical="top" wrapText="1"/>
      <protection/>
    </xf>
    <xf numFmtId="0" fontId="2" fillId="0" borderId="15" xfId="67" applyFont="1" applyFill="1" applyBorder="1" applyAlignment="1">
      <alignment horizontal="center" vertical="top" wrapText="1"/>
      <protection/>
    </xf>
    <xf numFmtId="0" fontId="2" fillId="0" borderId="32" xfId="67" applyFont="1" applyFill="1" applyBorder="1" applyAlignment="1">
      <alignment horizontal="center" vertical="top" wrapText="1"/>
      <protection/>
    </xf>
    <xf numFmtId="0" fontId="2" fillId="0" borderId="59" xfId="67" applyFont="1" applyFill="1" applyBorder="1" applyAlignment="1">
      <alignment horizontal="center" vertical="top" wrapText="1"/>
      <protection/>
    </xf>
    <xf numFmtId="0" fontId="10" fillId="0" borderId="16" xfId="67" applyFont="1" applyFill="1" applyBorder="1" applyAlignment="1">
      <alignment horizontal="left" vertical="top" wrapText="1"/>
      <protection/>
    </xf>
    <xf numFmtId="0" fontId="2" fillId="0" borderId="18" xfId="67" applyFont="1" applyFill="1" applyBorder="1" applyAlignment="1">
      <alignment horizontal="center" vertical="center" wrapText="1"/>
      <protection/>
    </xf>
    <xf numFmtId="0" fontId="2" fillId="0" borderId="17" xfId="67" applyFont="1" applyFill="1" applyBorder="1" applyAlignment="1">
      <alignment horizontal="center" vertical="center" wrapText="1"/>
      <protection/>
    </xf>
    <xf numFmtId="0" fontId="2" fillId="0" borderId="60" xfId="67" applyFont="1" applyFill="1" applyBorder="1" applyAlignment="1">
      <alignment horizontal="center" vertical="center" wrapText="1"/>
      <protection/>
    </xf>
    <xf numFmtId="0" fontId="8" fillId="0" borderId="53" xfId="67" applyFont="1" applyFill="1" applyBorder="1" applyAlignment="1">
      <alignment horizontal="left" vertical="top" wrapText="1"/>
      <protection/>
    </xf>
    <xf numFmtId="0" fontId="8" fillId="0" borderId="11" xfId="67" applyFont="1" applyFill="1" applyBorder="1" applyAlignment="1">
      <alignment horizontal="left" vertical="top" wrapText="1"/>
      <protection/>
    </xf>
    <xf numFmtId="0" fontId="7" fillId="0" borderId="23" xfId="67" applyFont="1" applyBorder="1" applyAlignment="1">
      <alignment horizontal="left" vertical="top" wrapText="1"/>
      <protection/>
    </xf>
    <xf numFmtId="0" fontId="7" fillId="0" borderId="22" xfId="67" applyFont="1" applyBorder="1" applyAlignment="1">
      <alignment horizontal="left" vertical="top" wrapText="1"/>
      <protection/>
    </xf>
    <xf numFmtId="0" fontId="10" fillId="0" borderId="12" xfId="67" applyFont="1" applyFill="1" applyBorder="1" applyAlignment="1">
      <alignment horizontal="left" vertical="top" shrinkToFit="1"/>
      <protection/>
    </xf>
    <xf numFmtId="0" fontId="2" fillId="0" borderId="51" xfId="67" applyBorder="1" applyAlignment="1">
      <alignment shrinkToFit="1"/>
      <protection/>
    </xf>
    <xf numFmtId="0" fontId="2" fillId="0" borderId="20" xfId="67" applyFont="1" applyFill="1" applyBorder="1" applyAlignment="1">
      <alignment horizontal="center" vertical="top" wrapText="1"/>
      <protection/>
    </xf>
    <xf numFmtId="0" fontId="2" fillId="0" borderId="0" xfId="67" applyFont="1" applyFill="1" applyBorder="1" applyAlignment="1">
      <alignment horizontal="center" vertical="top" wrapText="1"/>
      <protection/>
    </xf>
    <xf numFmtId="0" fontId="2" fillId="0" borderId="61" xfId="67" applyFont="1" applyFill="1" applyBorder="1" applyAlignment="1">
      <alignment horizontal="center" vertical="top" wrapText="1"/>
      <protection/>
    </xf>
    <xf numFmtId="3" fontId="2" fillId="0" borderId="15" xfId="67" applyNumberFormat="1" applyFont="1" applyFill="1" applyBorder="1" applyAlignment="1">
      <alignment horizontal="center" vertical="center" wrapText="1"/>
      <protection/>
    </xf>
    <xf numFmtId="0" fontId="2" fillId="0" borderId="32" xfId="67" applyBorder="1" applyAlignment="1">
      <alignment horizontal="center" vertical="center" wrapText="1"/>
      <protection/>
    </xf>
    <xf numFmtId="0" fontId="2" fillId="0" borderId="59" xfId="67" applyBorder="1" applyAlignment="1">
      <alignment horizontal="center" vertical="center" wrapText="1"/>
      <protection/>
    </xf>
    <xf numFmtId="0" fontId="2" fillId="0" borderId="51" xfId="67" applyBorder="1" applyAlignment="1">
      <alignment wrapText="1"/>
      <protection/>
    </xf>
    <xf numFmtId="0" fontId="2" fillId="0" borderId="40" xfId="67" applyBorder="1" applyAlignment="1">
      <alignment horizontal="center" vertical="center" wrapText="1"/>
      <protection/>
    </xf>
    <xf numFmtId="9" fontId="10" fillId="0" borderId="12" xfId="67" applyNumberFormat="1" applyFont="1" applyFill="1" applyBorder="1" applyAlignment="1">
      <alignment horizontal="center" vertical="top" wrapText="1"/>
      <protection/>
    </xf>
    <xf numFmtId="0" fontId="10" fillId="0" borderId="13" xfId="67" applyFont="1" applyFill="1" applyBorder="1" applyAlignment="1">
      <alignment horizontal="center" vertical="top" wrapText="1"/>
      <protection/>
    </xf>
    <xf numFmtId="0" fontId="10" fillId="0" borderId="51" xfId="67" applyFont="1" applyFill="1" applyBorder="1" applyAlignment="1">
      <alignment horizontal="center" vertical="top" wrapText="1"/>
      <protection/>
    </xf>
    <xf numFmtId="0" fontId="2" fillId="0" borderId="51" xfId="67" applyBorder="1" applyAlignment="1">
      <alignment horizontal="left" vertical="top" shrinkToFit="1"/>
      <protection/>
    </xf>
    <xf numFmtId="0" fontId="10" fillId="0" borderId="12" xfId="67" applyFont="1" applyFill="1" applyBorder="1" applyAlignment="1">
      <alignment horizontal="center" vertical="top" wrapText="1"/>
      <protection/>
    </xf>
    <xf numFmtId="0" fontId="10" fillId="0" borderId="39" xfId="67" applyFont="1" applyBorder="1" applyAlignment="1">
      <alignment horizontal="center" vertical="center" wrapText="1"/>
      <protection/>
    </xf>
    <xf numFmtId="0" fontId="10" fillId="0" borderId="36" xfId="67" applyFont="1" applyBorder="1" applyAlignment="1">
      <alignment horizontal="center" vertical="center" wrapText="1"/>
      <protection/>
    </xf>
    <xf numFmtId="0" fontId="10" fillId="0" borderId="40" xfId="67" applyFont="1" applyBorder="1" applyAlignment="1">
      <alignment horizontal="center" vertical="center" wrapText="1"/>
      <protection/>
    </xf>
    <xf numFmtId="0" fontId="10" fillId="0" borderId="12" xfId="67" applyFont="1" applyFill="1" applyBorder="1" applyAlignment="1">
      <alignment horizontal="left" vertical="top" wrapText="1" indent="1"/>
      <protection/>
    </xf>
    <xf numFmtId="0" fontId="2" fillId="0" borderId="51" xfId="67" applyBorder="1" applyAlignment="1">
      <alignment horizontal="left" vertical="top" wrapText="1" indent="1"/>
      <protection/>
    </xf>
    <xf numFmtId="0" fontId="2" fillId="0" borderId="13" xfId="67" applyFill="1" applyBorder="1" applyAlignment="1">
      <alignment horizontal="center" vertical="center" wrapText="1"/>
      <protection/>
    </xf>
    <xf numFmtId="0" fontId="2" fillId="0" borderId="51" xfId="67" applyFill="1" applyBorder="1" applyAlignment="1">
      <alignment horizontal="center" vertical="center" wrapText="1"/>
      <protection/>
    </xf>
    <xf numFmtId="0" fontId="2" fillId="0" borderId="13" xfId="67" applyFont="1" applyFill="1" applyBorder="1" applyAlignment="1">
      <alignment horizontal="center" vertical="center" wrapText="1"/>
      <protection/>
    </xf>
    <xf numFmtId="0" fontId="2" fillId="0" borderId="51" xfId="67" applyFont="1" applyFill="1" applyBorder="1" applyAlignment="1">
      <alignment horizontal="center" vertical="center" wrapText="1"/>
      <protection/>
    </xf>
    <xf numFmtId="0" fontId="10" fillId="33" borderId="39" xfId="67" applyFont="1" applyFill="1" applyBorder="1" applyAlignment="1">
      <alignment horizontal="left" vertical="center" wrapText="1"/>
      <protection/>
    </xf>
    <xf numFmtId="0" fontId="2" fillId="0" borderId="13" xfId="67" applyFill="1" applyBorder="1" applyAlignment="1">
      <alignment horizontal="center" vertical="top" wrapText="1"/>
      <protection/>
    </xf>
    <xf numFmtId="0" fontId="2" fillId="0" borderId="51" xfId="67" applyFill="1" applyBorder="1" applyAlignment="1">
      <alignment horizontal="center" vertical="top" wrapText="1"/>
      <protection/>
    </xf>
    <xf numFmtId="0" fontId="10" fillId="0" borderId="12" xfId="67" applyFont="1" applyFill="1" applyBorder="1" applyAlignment="1">
      <alignment vertical="top" wrapText="1"/>
      <protection/>
    </xf>
    <xf numFmtId="0" fontId="2" fillId="0" borderId="51" xfId="67" applyBorder="1" applyAlignment="1">
      <alignment vertical="top" wrapText="1"/>
      <protection/>
    </xf>
    <xf numFmtId="0" fontId="11" fillId="0" borderId="18" xfId="67" applyFont="1" applyFill="1" applyBorder="1" applyAlignment="1">
      <alignment horizontal="left" vertical="top" wrapText="1"/>
      <protection/>
    </xf>
    <xf numFmtId="0" fontId="11" fillId="0" borderId="17" xfId="67" applyFont="1" applyFill="1" applyBorder="1" applyAlignment="1">
      <alignment horizontal="left" vertical="top" wrapText="1"/>
      <protection/>
    </xf>
    <xf numFmtId="0" fontId="10" fillId="0" borderId="53" xfId="67" applyFont="1" applyFill="1" applyBorder="1" applyAlignment="1">
      <alignment horizontal="left" vertical="top" wrapText="1"/>
      <protection/>
    </xf>
    <xf numFmtId="0" fontId="2" fillId="0" borderId="62" xfId="67" applyFill="1" applyBorder="1" applyAlignment="1">
      <alignment horizontal="left" vertical="top" wrapText="1"/>
      <protection/>
    </xf>
    <xf numFmtId="0" fontId="10" fillId="0" borderId="53" xfId="67" applyFont="1" applyFill="1" applyBorder="1" applyAlignment="1">
      <alignment horizontal="center" vertical="center" wrapText="1"/>
      <protection/>
    </xf>
    <xf numFmtId="0" fontId="10" fillId="0" borderId="11" xfId="67" applyFont="1" applyFill="1" applyBorder="1" applyAlignment="1">
      <alignment horizontal="center" vertical="center" wrapText="1"/>
      <protection/>
    </xf>
    <xf numFmtId="0" fontId="10" fillId="0" borderId="62" xfId="67" applyFont="1" applyFill="1" applyBorder="1" applyAlignment="1">
      <alignment horizontal="center" vertical="center" wrapText="1"/>
      <protection/>
    </xf>
    <xf numFmtId="0" fontId="8" fillId="0" borderId="63" xfId="67" applyFont="1" applyFill="1" applyBorder="1" applyAlignment="1">
      <alignment horizontal="left" vertical="top" wrapText="1"/>
      <protection/>
    </xf>
    <xf numFmtId="0" fontId="8" fillId="0" borderId="14" xfId="67" applyFont="1" applyFill="1" applyBorder="1" applyAlignment="1">
      <alignment horizontal="left" vertical="top" wrapText="1"/>
      <protection/>
    </xf>
    <xf numFmtId="0" fontId="2" fillId="0" borderId="36" xfId="67" applyFill="1" applyBorder="1" applyAlignment="1">
      <alignment horizontal="center"/>
      <protection/>
    </xf>
    <xf numFmtId="0" fontId="2" fillId="0" borderId="40" xfId="67" applyFill="1" applyBorder="1" applyAlignment="1">
      <alignment horizontal="center"/>
      <protection/>
    </xf>
    <xf numFmtId="0" fontId="19" fillId="0" borderId="36" xfId="67" applyFont="1" applyFill="1" applyBorder="1" applyAlignment="1">
      <alignment horizontal="center" vertical="top" wrapText="1"/>
      <protection/>
    </xf>
    <xf numFmtId="0" fontId="19" fillId="0" borderId="40" xfId="67" applyFont="1" applyFill="1" applyBorder="1" applyAlignment="1">
      <alignment horizontal="center" vertical="top" wrapText="1"/>
      <protection/>
    </xf>
    <xf numFmtId="0" fontId="10" fillId="0" borderId="12" xfId="67" applyFont="1" applyFill="1" applyBorder="1" applyAlignment="1">
      <alignment vertical="center" wrapText="1"/>
      <protection/>
    </xf>
    <xf numFmtId="0" fontId="2" fillId="0" borderId="51" xfId="67" applyFill="1" applyBorder="1" applyAlignment="1">
      <alignment vertical="center" wrapText="1"/>
      <protection/>
    </xf>
    <xf numFmtId="10" fontId="10" fillId="0" borderId="12" xfId="67" applyNumberFormat="1" applyFont="1" applyFill="1" applyBorder="1" applyAlignment="1">
      <alignment horizontal="center" vertical="center" wrapText="1"/>
      <protection/>
    </xf>
    <xf numFmtId="10" fontId="10" fillId="0" borderId="13" xfId="67" applyNumberFormat="1" applyFont="1" applyFill="1" applyBorder="1" applyAlignment="1">
      <alignment horizontal="center" vertical="center" wrapText="1"/>
      <protection/>
    </xf>
    <xf numFmtId="10" fontId="10" fillId="0" borderId="51" xfId="67" applyNumberFormat="1" applyFont="1" applyFill="1" applyBorder="1" applyAlignment="1">
      <alignment horizontal="center" vertical="center" wrapText="1"/>
      <protection/>
    </xf>
    <xf numFmtId="0" fontId="10" fillId="0" borderId="12" xfId="67" applyFont="1" applyFill="1" applyBorder="1" applyAlignment="1">
      <alignment horizontal="left" vertical="center" wrapText="1"/>
      <protection/>
    </xf>
    <xf numFmtId="0" fontId="2" fillId="0" borderId="51" xfId="67" applyBorder="1" applyAlignment="1">
      <alignment horizontal="left" vertical="center" wrapText="1"/>
      <protection/>
    </xf>
    <xf numFmtId="49" fontId="10" fillId="0" borderId="39" xfId="67" applyNumberFormat="1" applyFont="1" applyFill="1" applyBorder="1" applyAlignment="1">
      <alignment horizontal="center" vertical="center" wrapText="1"/>
      <protection/>
    </xf>
    <xf numFmtId="49" fontId="10" fillId="0" borderId="36" xfId="67" applyNumberFormat="1" applyFont="1" applyFill="1" applyBorder="1" applyAlignment="1">
      <alignment horizontal="center" vertical="center" wrapText="1"/>
      <protection/>
    </xf>
    <xf numFmtId="49" fontId="10" fillId="0" borderId="40" xfId="67" applyNumberFormat="1" applyFont="1" applyFill="1" applyBorder="1" applyAlignment="1">
      <alignment horizontal="center" vertical="center" wrapText="1"/>
      <protection/>
    </xf>
    <xf numFmtId="0" fontId="2" fillId="0" borderId="39" xfId="67" applyFont="1" applyFill="1" applyBorder="1" applyAlignment="1">
      <alignment horizontal="center" vertical="center" wrapText="1"/>
      <protection/>
    </xf>
    <xf numFmtId="0" fontId="19" fillId="0" borderId="36" xfId="67" applyFont="1" applyFill="1" applyBorder="1" applyAlignment="1">
      <alignment horizontal="center" vertical="center" wrapText="1"/>
      <protection/>
    </xf>
    <xf numFmtId="0" fontId="19" fillId="0" borderId="40" xfId="67" applyFont="1" applyFill="1" applyBorder="1" applyAlignment="1">
      <alignment horizontal="center" vertical="center" wrapText="1"/>
      <protection/>
    </xf>
    <xf numFmtId="0" fontId="2" fillId="0" borderId="50" xfId="67" applyFont="1" applyFill="1" applyBorder="1" applyAlignment="1">
      <alignment horizontal="center" vertical="center" wrapText="1"/>
      <protection/>
    </xf>
    <xf numFmtId="0" fontId="2" fillId="0" borderId="64" xfId="67" applyFont="1" applyFill="1" applyBorder="1" applyAlignment="1">
      <alignment horizontal="center" vertical="center" wrapText="1"/>
      <protection/>
    </xf>
    <xf numFmtId="0" fontId="2" fillId="0" borderId="65" xfId="67" applyFont="1" applyFill="1" applyBorder="1" applyAlignment="1">
      <alignment horizontal="center" vertical="center" wrapText="1"/>
      <protection/>
    </xf>
    <xf numFmtId="0" fontId="8" fillId="0" borderId="0" xfId="67" applyFont="1" applyBorder="1" applyAlignment="1">
      <alignment horizontal="left" vertical="top" wrapText="1"/>
      <protection/>
    </xf>
    <xf numFmtId="0" fontId="2" fillId="0" borderId="0" xfId="67" applyFont="1" applyAlignment="1">
      <alignment horizontal="left" vertical="top" wrapText="1"/>
      <protection/>
    </xf>
    <xf numFmtId="0" fontId="2" fillId="0" borderId="0" xfId="67" applyFont="1" applyFill="1" applyBorder="1" applyAlignment="1">
      <alignment horizontal="left" vertical="top" wrapText="1"/>
      <protection/>
    </xf>
    <xf numFmtId="0" fontId="10" fillId="0" borderId="12" xfId="67" applyFont="1" applyBorder="1" applyAlignment="1">
      <alignment vertical="top" wrapText="1"/>
      <protection/>
    </xf>
    <xf numFmtId="3" fontId="10" fillId="0" borderId="12" xfId="67" applyNumberFormat="1" applyFont="1" applyFill="1" applyBorder="1" applyAlignment="1">
      <alignment horizontal="center" vertical="center" wrapText="1"/>
      <protection/>
    </xf>
    <xf numFmtId="0" fontId="10" fillId="0" borderId="18" xfId="67" applyFont="1" applyBorder="1" applyAlignment="1">
      <alignment vertical="top" wrapText="1"/>
      <protection/>
    </xf>
    <xf numFmtId="0" fontId="2" fillId="0" borderId="60" xfId="67" applyBorder="1" applyAlignment="1">
      <alignment vertical="top" wrapText="1"/>
      <protection/>
    </xf>
    <xf numFmtId="0" fontId="10" fillId="0" borderId="18" xfId="67" applyFont="1" applyFill="1" applyBorder="1" applyAlignment="1">
      <alignment horizontal="center" vertical="center" wrapText="1"/>
      <protection/>
    </xf>
    <xf numFmtId="0" fontId="10" fillId="0" borderId="17" xfId="67" applyFont="1" applyFill="1" applyBorder="1" applyAlignment="1">
      <alignment horizontal="center" vertical="center" wrapText="1"/>
      <protection/>
    </xf>
    <xf numFmtId="0" fontId="10" fillId="0" borderId="60" xfId="67" applyFont="1" applyFill="1" applyBorder="1" applyAlignment="1">
      <alignment horizontal="center" vertical="center" wrapText="1"/>
      <protection/>
    </xf>
    <xf numFmtId="0" fontId="10" fillId="0" borderId="18" xfId="67" applyFont="1" applyFill="1" applyBorder="1" applyAlignment="1">
      <alignment horizontal="left" vertical="top" wrapText="1"/>
      <protection/>
    </xf>
    <xf numFmtId="0" fontId="2" fillId="0" borderId="60" xfId="67" applyFill="1" applyBorder="1" applyAlignment="1">
      <alignment horizontal="left" vertical="top" wrapText="1"/>
      <protection/>
    </xf>
    <xf numFmtId="0" fontId="2" fillId="0" borderId="0" xfId="67" applyFont="1" applyBorder="1" applyAlignment="1">
      <alignment vertical="top" wrapText="1"/>
      <protection/>
    </xf>
    <xf numFmtId="0" fontId="2" fillId="0" borderId="0" xfId="67" applyAlignment="1">
      <alignment vertical="top" wrapText="1"/>
      <protection/>
    </xf>
    <xf numFmtId="0" fontId="10" fillId="0" borderId="13" xfId="67" applyFont="1" applyFill="1" applyBorder="1" applyAlignment="1">
      <alignment horizontal="left" vertical="center" wrapText="1"/>
      <protection/>
    </xf>
    <xf numFmtId="0" fontId="10" fillId="0" borderId="25" xfId="67" applyFont="1" applyFill="1" applyBorder="1" applyAlignment="1">
      <alignment horizontal="left" vertical="center" wrapText="1"/>
      <protection/>
    </xf>
    <xf numFmtId="0" fontId="2" fillId="0" borderId="51" xfId="67" applyFill="1" applyBorder="1" applyAlignment="1">
      <alignment vertical="top" wrapText="1"/>
      <protection/>
    </xf>
    <xf numFmtId="0" fontId="10" fillId="0" borderId="15" xfId="0" applyFont="1" applyBorder="1" applyAlignment="1">
      <alignment horizontal="center" vertical="top" wrapText="1"/>
    </xf>
    <xf numFmtId="0" fontId="10" fillId="0" borderId="32" xfId="0" applyFont="1" applyBorder="1" applyAlignment="1">
      <alignment horizontal="center" vertical="top" wrapText="1"/>
    </xf>
    <xf numFmtId="0" fontId="10" fillId="0" borderId="59" xfId="0" applyFont="1" applyBorder="1" applyAlignment="1">
      <alignment horizontal="center" vertical="top" wrapText="1"/>
    </xf>
    <xf numFmtId="0" fontId="4" fillId="0" borderId="0" xfId="67" applyFont="1" applyBorder="1" applyAlignment="1">
      <alignment horizontal="left" vertical="top"/>
      <protection/>
    </xf>
    <xf numFmtId="0" fontId="25" fillId="0" borderId="14" xfId="67" applyFont="1" applyBorder="1" applyAlignment="1">
      <alignment horizontal="left" vertical="top"/>
      <protection/>
    </xf>
    <xf numFmtId="0" fontId="19" fillId="0" borderId="0" xfId="62" applyFont="1" applyFill="1" applyBorder="1" applyAlignment="1">
      <alignment horizontal="left" wrapText="1"/>
      <protection/>
    </xf>
    <xf numFmtId="0" fontId="24" fillId="0" borderId="0" xfId="62" applyFont="1" applyAlignment="1">
      <alignment horizontal="left" wrapText="1"/>
      <protection/>
    </xf>
    <xf numFmtId="43" fontId="7" fillId="0" borderId="35" xfId="44" applyFont="1" applyBorder="1" applyAlignment="1">
      <alignment horizontal="center" wrapText="1"/>
    </xf>
    <xf numFmtId="43" fontId="7" fillId="0" borderId="38" xfId="44" applyFont="1" applyBorder="1" applyAlignment="1">
      <alignment horizontal="center" wrapText="1"/>
    </xf>
    <xf numFmtId="43" fontId="7" fillId="0" borderId="37" xfId="44" applyFont="1" applyBorder="1" applyAlignment="1">
      <alignment horizontal="center" wrapText="1"/>
    </xf>
    <xf numFmtId="0" fontId="13" fillId="0" borderId="35" xfId="68" applyFont="1" applyFill="1" applyBorder="1" applyAlignment="1">
      <alignment horizontal="left" wrapText="1"/>
      <protection/>
    </xf>
    <xf numFmtId="0" fontId="5" fillId="39" borderId="30" xfId="68" applyFont="1" applyFill="1" applyBorder="1" applyAlignment="1">
      <alignment horizontal="left"/>
      <protection/>
    </xf>
    <xf numFmtId="0" fontId="5" fillId="39" borderId="0" xfId="68" applyFont="1" applyFill="1" applyBorder="1" applyAlignment="1">
      <alignment horizontal="left"/>
      <protection/>
    </xf>
    <xf numFmtId="0" fontId="5" fillId="39" borderId="29" xfId="68" applyFont="1" applyFill="1" applyBorder="1" applyAlignment="1">
      <alignment horizontal="left"/>
      <protection/>
    </xf>
    <xf numFmtId="0" fontId="9" fillId="0" borderId="0" xfId="68" applyFont="1" applyBorder="1" applyAlignment="1">
      <alignment horizontal="center"/>
      <protection/>
    </xf>
    <xf numFmtId="0" fontId="2" fillId="0" borderId="0" xfId="67" applyFill="1" applyBorder="1" applyAlignment="1">
      <alignment horizontal="left" vertical="center"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3" xfId="46"/>
    <cellStyle name="Comma 3" xfId="47"/>
    <cellStyle name="Comma 4" xfId="48"/>
    <cellStyle name="Comma 6"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2 3" xfId="63"/>
    <cellStyle name="Normal 2 5" xfId="64"/>
    <cellStyle name="Normal 3" xfId="65"/>
    <cellStyle name="Normal 4" xfId="66"/>
    <cellStyle name="Normal_Prototype_Scorecard-LgOffice-2008-03-13" xfId="67"/>
    <cellStyle name="Normal_Schedules_Trans" xfId="68"/>
    <cellStyle name="Normal_Sheet1" xfId="69"/>
    <cellStyle name="Note" xfId="70"/>
    <cellStyle name="Output" xfId="71"/>
    <cellStyle name="Percent" xfId="72"/>
    <cellStyle name="Percent 2" xfId="73"/>
    <cellStyle name="Percent 2 2" xfId="74"/>
    <cellStyle name="Percent 3" xfId="75"/>
    <cellStyle name="Percent 4"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15025"/>
          <c:w val="0.87675"/>
          <c:h val="0.743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101"/>
        <c:axId val="10861738"/>
        <c:axId val="30646779"/>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Schedules!$E$66:$AB$66</c:f>
              <c:numCache>
                <c:ptCount val="24"/>
                <c:pt idx="0">
                  <c:v>1</c:v>
                </c:pt>
                <c:pt idx="1">
                  <c:v>1</c:v>
                </c:pt>
                <c:pt idx="2">
                  <c:v>1</c:v>
                </c:pt>
                <c:pt idx="3">
                  <c:v>1</c:v>
                </c:pt>
                <c:pt idx="4">
                  <c:v>1</c:v>
                </c:pt>
                <c:pt idx="5">
                  <c:v>1</c:v>
                </c:pt>
                <c:pt idx="6">
                  <c:v>1</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400"/>
        <c:axId val="7385556"/>
        <c:axId val="66470005"/>
      </c:barChart>
      <c:catAx>
        <c:axId val="1086173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646779"/>
        <c:crosses val="autoZero"/>
        <c:auto val="1"/>
        <c:lblOffset val="100"/>
        <c:tickLblSkip val="2"/>
        <c:noMultiLvlLbl val="0"/>
      </c:catAx>
      <c:valAx>
        <c:axId val="30646779"/>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10861738"/>
        <c:crossesAt val="1"/>
        <c:crossBetween val="between"/>
        <c:dispUnits/>
        <c:majorUnit val="0.2"/>
      </c:valAx>
      <c:catAx>
        <c:axId val="7385556"/>
        <c:scaling>
          <c:orientation val="minMax"/>
        </c:scaling>
        <c:axPos val="b"/>
        <c:delete val="1"/>
        <c:majorTickMark val="out"/>
        <c:minorTickMark val="none"/>
        <c:tickLblPos val="nextTo"/>
        <c:crossAx val="66470005"/>
        <c:crosses val="autoZero"/>
        <c:auto val="1"/>
        <c:lblOffset val="100"/>
        <c:tickLblSkip val="1"/>
        <c:noMultiLvlLbl val="0"/>
      </c:catAx>
      <c:valAx>
        <c:axId val="66470005"/>
        <c:scaling>
          <c:orientation val="minMax"/>
          <c:max val="1"/>
          <c:min val="0"/>
        </c:scaling>
        <c:axPos val="l"/>
        <c:title>
          <c:tx>
            <c:rich>
              <a:bodyPr vert="horz" rot="-5400000" anchor="ctr"/>
              <a:lstStyle/>
              <a:p>
                <a:pPr algn="ctr">
                  <a:defRPr/>
                </a:pPr>
                <a:r>
                  <a:rPr lang="en-US" cap="none" sz="1000" b="1" i="0" u="none" baseline="0">
                    <a:solidFill>
                      <a:srgbClr val="FF0000"/>
                    </a:solidFill>
                  </a:rPr>
                  <a:t>Infilatration</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385556"/>
        <c:crosses val="max"/>
        <c:crossBetween val="between"/>
        <c:dispUnits/>
        <c:majorUnit val="1"/>
      </c:valAx>
      <c:spPr>
        <a:solidFill>
          <a:srgbClr val="FFFFFF"/>
        </a:solidFill>
        <a:ln w="3175">
          <a:noFill/>
        </a:ln>
      </c:spPr>
    </c:plotArea>
    <c:legend>
      <c:legendPos val="r"/>
      <c:layout>
        <c:manualLayout>
          <c:xMode val="edge"/>
          <c:yMode val="edge"/>
          <c:x val="0.2945"/>
          <c:y val="0.0115"/>
          <c:w val="0.39425"/>
          <c:h val="0.08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Infiltration</a:t>
            </a:r>
          </a:p>
        </c:rich>
      </c:tx>
      <c:layout>
        <c:manualLayout>
          <c:xMode val="factor"/>
          <c:yMode val="factor"/>
          <c:x val="0.02875"/>
          <c:y val="-0.011"/>
        </c:manualLayout>
      </c:layout>
      <c:spPr>
        <a:noFill/>
        <a:ln w="3175">
          <a:noFill/>
        </a:ln>
      </c:spPr>
    </c:title>
    <c:plotArea>
      <c:layout>
        <c:manualLayout>
          <c:xMode val="edge"/>
          <c:yMode val="edge"/>
          <c:x val="0.039"/>
          <c:y val="0.1135"/>
          <c:w val="0.86975"/>
          <c:h val="0.8325"/>
        </c:manualLayout>
      </c:layout>
      <c:barChart>
        <c:barDir val="col"/>
        <c:grouping val="clustered"/>
        <c:varyColors val="0"/>
        <c:ser>
          <c:idx val="0"/>
          <c:order val="0"/>
          <c:spPr>
            <a:solidFill>
              <a:srgbClr val="8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Schedules!$E$2:$AB$2</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Schedules!$E$66:$AB$66</c:f>
              <c:numCache>
                <c:ptCount val="24"/>
                <c:pt idx="0">
                  <c:v>1</c:v>
                </c:pt>
                <c:pt idx="1">
                  <c:v>1</c:v>
                </c:pt>
                <c:pt idx="2">
                  <c:v>1</c:v>
                </c:pt>
                <c:pt idx="3">
                  <c:v>1</c:v>
                </c:pt>
                <c:pt idx="4">
                  <c:v>1</c:v>
                </c:pt>
                <c:pt idx="5">
                  <c:v>1</c:v>
                </c:pt>
                <c:pt idx="6">
                  <c:v>1</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100"/>
        <c:axId val="22353750"/>
        <c:axId val="66966023"/>
      </c:barChart>
      <c:catAx>
        <c:axId val="22353750"/>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575"/>
              <c:y val="0.001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6966023"/>
        <c:crosses val="autoZero"/>
        <c:auto val="1"/>
        <c:lblOffset val="100"/>
        <c:tickLblSkip val="2"/>
        <c:noMultiLvlLbl val="0"/>
      </c:catAx>
      <c:valAx>
        <c:axId val="66966023"/>
        <c:scaling>
          <c:orientation val="minMax"/>
          <c:max val="1"/>
        </c:scaling>
        <c:axPos val="l"/>
        <c:title>
          <c:tx>
            <c:rich>
              <a:bodyPr vert="horz" rot="-5400000" anchor="ctr"/>
              <a:lstStyle/>
              <a:p>
                <a:pPr algn="ctr">
                  <a:defRPr/>
                </a:pPr>
                <a:r>
                  <a:rPr lang="en-US" cap="none" sz="1000" b="1" i="0" u="none" baseline="0">
                    <a:solidFill>
                      <a:srgbClr val="000000"/>
                    </a:solidFill>
                  </a:rPr>
                  <a:t>Infiltration On/Off</a:t>
                </a:r>
              </a:p>
            </c:rich>
          </c:tx>
          <c:layout>
            <c:manualLayout>
              <c:xMode val="factor"/>
              <c:yMode val="factor"/>
              <c:x val="-0.004"/>
              <c:y val="-0.00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2353750"/>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Heating and Cooling Setpiont Schedules</a:t>
            </a:r>
          </a:p>
        </c:rich>
      </c:tx>
      <c:layout>
        <c:manualLayout>
          <c:xMode val="factor"/>
          <c:yMode val="factor"/>
          <c:x val="-0.006"/>
          <c:y val="-0.011"/>
        </c:manualLayout>
      </c:layout>
      <c:spPr>
        <a:noFill/>
        <a:ln w="3175">
          <a:noFill/>
        </a:ln>
      </c:spPr>
    </c:title>
    <c:plotArea>
      <c:layout>
        <c:manualLayout>
          <c:xMode val="edge"/>
          <c:yMode val="edge"/>
          <c:x val="0.0355"/>
          <c:y val="0.16325"/>
          <c:w val="0.8205"/>
          <c:h val="0.783"/>
        </c:manualLayout>
      </c:layout>
      <c:barChart>
        <c:barDir val="col"/>
        <c:grouping val="clustered"/>
        <c:varyColors val="0"/>
        <c:ser>
          <c:idx val="0"/>
          <c:order val="0"/>
          <c:tx>
            <c:v>Heating Setpoint</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Schedules!$E$2:$AB$2</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Schedules!$E$118:$AB$118</c:f>
              <c:numCache>
                <c:ptCount val="24"/>
                <c:pt idx="0">
                  <c:v>60.08</c:v>
                </c:pt>
                <c:pt idx="1">
                  <c:v>60.08</c:v>
                </c:pt>
                <c:pt idx="2">
                  <c:v>60.08</c:v>
                </c:pt>
                <c:pt idx="3">
                  <c:v>60.08</c:v>
                </c:pt>
                <c:pt idx="4">
                  <c:v>60.08</c:v>
                </c:pt>
                <c:pt idx="5">
                  <c:v>60.08</c:v>
                </c:pt>
                <c:pt idx="6">
                  <c:v>64.03999999999999</c:v>
                </c:pt>
                <c:pt idx="7">
                  <c:v>68</c:v>
                </c:pt>
                <c:pt idx="8">
                  <c:v>69.80000000000001</c:v>
                </c:pt>
                <c:pt idx="9">
                  <c:v>69.80000000000001</c:v>
                </c:pt>
                <c:pt idx="10">
                  <c:v>69.80000000000001</c:v>
                </c:pt>
                <c:pt idx="11">
                  <c:v>69.80000000000001</c:v>
                </c:pt>
                <c:pt idx="12">
                  <c:v>69.80000000000001</c:v>
                </c:pt>
                <c:pt idx="13">
                  <c:v>69.80000000000001</c:v>
                </c:pt>
                <c:pt idx="14">
                  <c:v>69.80000000000001</c:v>
                </c:pt>
                <c:pt idx="15">
                  <c:v>69.80000000000001</c:v>
                </c:pt>
                <c:pt idx="16">
                  <c:v>69.80000000000001</c:v>
                </c:pt>
                <c:pt idx="17">
                  <c:v>69.80000000000001</c:v>
                </c:pt>
                <c:pt idx="18">
                  <c:v>69.80000000000001</c:v>
                </c:pt>
                <c:pt idx="19">
                  <c:v>69.80000000000001</c:v>
                </c:pt>
                <c:pt idx="20">
                  <c:v>69.80000000000001</c:v>
                </c:pt>
                <c:pt idx="21">
                  <c:v>60.08</c:v>
                </c:pt>
                <c:pt idx="22">
                  <c:v>60.08</c:v>
                </c:pt>
                <c:pt idx="23">
                  <c:v>60.08</c:v>
                </c:pt>
              </c:numCache>
            </c:numRef>
          </c:val>
        </c:ser>
        <c:ser>
          <c:idx val="1"/>
          <c:order val="1"/>
          <c:tx>
            <c:v>Cooling Setpoint</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Schedules!$E$122:$AB$122</c:f>
              <c:numCache>
                <c:ptCount val="24"/>
                <c:pt idx="0">
                  <c:v>80.06</c:v>
                </c:pt>
                <c:pt idx="1">
                  <c:v>80.06</c:v>
                </c:pt>
                <c:pt idx="2">
                  <c:v>80.06</c:v>
                </c:pt>
                <c:pt idx="3">
                  <c:v>80.06</c:v>
                </c:pt>
                <c:pt idx="4">
                  <c:v>80.06</c:v>
                </c:pt>
                <c:pt idx="5">
                  <c:v>80.06</c:v>
                </c:pt>
                <c:pt idx="6">
                  <c:v>78.08000000000001</c:v>
                </c:pt>
                <c:pt idx="7">
                  <c:v>77</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80.06</c:v>
                </c:pt>
                <c:pt idx="22">
                  <c:v>80.06</c:v>
                </c:pt>
                <c:pt idx="23">
                  <c:v>80.06</c:v>
                </c:pt>
              </c:numCache>
            </c:numRef>
          </c:val>
        </c:ser>
        <c:gapWidth val="100"/>
        <c:axId val="65823296"/>
        <c:axId val="55538753"/>
      </c:barChart>
      <c:catAx>
        <c:axId val="65823296"/>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625"/>
              <c:y val="0.001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5538753"/>
        <c:crosses val="autoZero"/>
        <c:auto val="1"/>
        <c:lblOffset val="100"/>
        <c:tickLblSkip val="2"/>
        <c:noMultiLvlLbl val="0"/>
      </c:catAx>
      <c:valAx>
        <c:axId val="55538753"/>
        <c:scaling>
          <c:orientation val="minMax"/>
          <c:max val="10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0">
                    <a:solidFill>
                      <a:srgbClr val="000000"/>
                    </a:solidFill>
                  </a:rPr>
                  <a:t>°</a:t>
                </a:r>
                <a:r>
                  <a:rPr lang="en-US" cap="none" sz="1000" b="1" i="0" u="none" baseline="0">
                    <a:solidFill>
                      <a:srgbClr val="000000"/>
                    </a:solidFill>
                  </a:rPr>
                  <a:t>F</a:t>
                </a:r>
              </a:p>
            </c:rich>
          </c:tx>
          <c:layout>
            <c:manualLayout>
              <c:xMode val="factor"/>
              <c:yMode val="factor"/>
              <c:x val="-0.0045"/>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5823296"/>
        <c:crossesAt val="1"/>
        <c:crossBetween val="between"/>
        <c:dispUnits/>
        <c:majorUnit val="10"/>
      </c:valAx>
      <c:spPr>
        <a:solidFill>
          <a:srgbClr val="FFFFFF"/>
        </a:solidFill>
        <a:ln w="12700">
          <a:solidFill>
            <a:srgbClr val="808080"/>
          </a:solidFill>
        </a:ln>
      </c:spPr>
    </c:plotArea>
    <c:legend>
      <c:legendPos val="r"/>
      <c:layout>
        <c:manualLayout>
          <c:xMode val="edge"/>
          <c:yMode val="edge"/>
          <c:x val="0.32575"/>
          <c:y val="0.2005"/>
          <c:w val="0.28425"/>
          <c:h val="0.038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14925"/>
          <c:w val="0.87675"/>
          <c:h val="0.745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101"/>
        <c:axId val="61359134"/>
        <c:axId val="1536129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0.95</c:v>
                </c:pt>
                <c:pt idx="9">
                  <c:v>0.95</c:v>
                </c:pt>
                <c:pt idx="10">
                  <c:v>0.95</c:v>
                </c:pt>
                <c:pt idx="11">
                  <c:v>0.95</c:v>
                </c:pt>
                <c:pt idx="12">
                  <c:v>0.95</c:v>
                </c:pt>
                <c:pt idx="13">
                  <c:v>0.95</c:v>
                </c:pt>
                <c:pt idx="14">
                  <c:v>0.95</c:v>
                </c:pt>
                <c:pt idx="15">
                  <c:v>0.95</c:v>
                </c:pt>
                <c:pt idx="16">
                  <c:v>0.15</c:v>
                </c:pt>
                <c:pt idx="17">
                  <c:v>0.15</c:v>
                </c:pt>
                <c:pt idx="18">
                  <c:v>0.15</c:v>
                </c:pt>
                <c:pt idx="19">
                  <c:v>0.15</c:v>
                </c:pt>
                <c:pt idx="20">
                  <c:v>0.15</c:v>
                </c:pt>
                <c:pt idx="21">
                  <c:v>0</c:v>
                </c:pt>
                <c:pt idx="22">
                  <c:v>0</c:v>
                </c:pt>
                <c:pt idx="23">
                  <c:v>0</c:v>
                </c:pt>
              </c:numCache>
            </c:numRef>
          </c:val>
        </c:ser>
        <c:gapWidth val="400"/>
        <c:axId val="4033928"/>
        <c:axId val="36305353"/>
      </c:barChart>
      <c:catAx>
        <c:axId val="61359134"/>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361295"/>
        <c:crosses val="autoZero"/>
        <c:auto val="1"/>
        <c:lblOffset val="100"/>
        <c:tickLblSkip val="2"/>
        <c:noMultiLvlLbl val="0"/>
      </c:catAx>
      <c:valAx>
        <c:axId val="15361295"/>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61359134"/>
        <c:crossesAt val="1"/>
        <c:crossBetween val="between"/>
        <c:dispUnits/>
        <c:majorUnit val="0.2"/>
      </c:valAx>
      <c:catAx>
        <c:axId val="4033928"/>
        <c:scaling>
          <c:orientation val="minMax"/>
        </c:scaling>
        <c:axPos val="b"/>
        <c:delete val="1"/>
        <c:majorTickMark val="out"/>
        <c:minorTickMark val="none"/>
        <c:tickLblPos val="nextTo"/>
        <c:crossAx val="36305353"/>
        <c:crosses val="autoZero"/>
        <c:auto val="1"/>
        <c:lblOffset val="100"/>
        <c:tickLblSkip val="1"/>
        <c:noMultiLvlLbl val="0"/>
      </c:catAx>
      <c:valAx>
        <c:axId val="3630535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33928"/>
        <c:crosses val="max"/>
        <c:crossBetween val="between"/>
        <c:dispUnits/>
        <c:majorUnit val="1"/>
      </c:valAx>
      <c:spPr>
        <a:solidFill>
          <a:srgbClr val="FFFFFF"/>
        </a:solidFill>
        <a:ln w="3175">
          <a:noFill/>
        </a:ln>
      </c:spPr>
    </c:plotArea>
    <c:legend>
      <c:legendPos val="r"/>
      <c:layout>
        <c:manualLayout>
          <c:xMode val="edge"/>
          <c:yMode val="edge"/>
          <c:x val="0.296"/>
          <c:y val="0.0085"/>
          <c:w val="0.40275"/>
          <c:h val="0.080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146"/>
          <c:w val="0.87675"/>
          <c:h val="0.745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Schedules!$E$9:$AB$9</c:f>
              <c:numCache>
                <c:ptCount val="24"/>
                <c:pt idx="0">
                  <c:v>0.35</c:v>
                </c:pt>
                <c:pt idx="1">
                  <c:v>0.35</c:v>
                </c:pt>
                <c:pt idx="2">
                  <c:v>0.35</c:v>
                </c:pt>
                <c:pt idx="3">
                  <c:v>0.35</c:v>
                </c:pt>
                <c:pt idx="4">
                  <c:v>0.35</c:v>
                </c:pt>
                <c:pt idx="5">
                  <c:v>0.35</c:v>
                </c:pt>
                <c:pt idx="6">
                  <c:v>0.35</c:v>
                </c:pt>
                <c:pt idx="7">
                  <c:v>0.35</c:v>
                </c:pt>
                <c:pt idx="8">
                  <c:v>0.95</c:v>
                </c:pt>
                <c:pt idx="9">
                  <c:v>0.95</c:v>
                </c:pt>
                <c:pt idx="10">
                  <c:v>0.95</c:v>
                </c:pt>
                <c:pt idx="11">
                  <c:v>0.95</c:v>
                </c:pt>
                <c:pt idx="12">
                  <c:v>0.95</c:v>
                </c:pt>
                <c:pt idx="13">
                  <c:v>0.95</c:v>
                </c:pt>
                <c:pt idx="14">
                  <c:v>0.95</c:v>
                </c:pt>
                <c:pt idx="15">
                  <c:v>0.95</c:v>
                </c:pt>
                <c:pt idx="16">
                  <c:v>0.95</c:v>
                </c:pt>
                <c:pt idx="17">
                  <c:v>0.35</c:v>
                </c:pt>
                <c:pt idx="18">
                  <c:v>0.35</c:v>
                </c:pt>
                <c:pt idx="19">
                  <c:v>0.35</c:v>
                </c:pt>
                <c:pt idx="20">
                  <c:v>0.35</c:v>
                </c:pt>
                <c:pt idx="21">
                  <c:v>0.35</c:v>
                </c:pt>
                <c:pt idx="22">
                  <c:v>0.35</c:v>
                </c:pt>
                <c:pt idx="23">
                  <c:v>0.35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0.95</c:v>
                </c:pt>
                <c:pt idx="9">
                  <c:v>0.95</c:v>
                </c:pt>
                <c:pt idx="10">
                  <c:v>0.95</c:v>
                </c:pt>
                <c:pt idx="11">
                  <c:v>0.95</c:v>
                </c:pt>
                <c:pt idx="12">
                  <c:v>0.95</c:v>
                </c:pt>
                <c:pt idx="13">
                  <c:v>0.95</c:v>
                </c:pt>
                <c:pt idx="14">
                  <c:v>0.95</c:v>
                </c:pt>
                <c:pt idx="15">
                  <c:v>0.95</c:v>
                </c:pt>
                <c:pt idx="16">
                  <c:v>0.15</c:v>
                </c:pt>
                <c:pt idx="17">
                  <c:v>0.15</c:v>
                </c:pt>
                <c:pt idx="18">
                  <c:v>0.15</c:v>
                </c:pt>
                <c:pt idx="19">
                  <c:v>0.15</c:v>
                </c:pt>
                <c:pt idx="20">
                  <c:v>0.15</c:v>
                </c:pt>
                <c:pt idx="21">
                  <c:v>0</c:v>
                </c:pt>
                <c:pt idx="22">
                  <c:v>0</c:v>
                </c:pt>
                <c:pt idx="23">
                  <c:v>0</c:v>
                </c:pt>
              </c:numCache>
            </c:numRef>
          </c:val>
        </c:ser>
        <c:gapWidth val="102"/>
        <c:axId val="58312722"/>
        <c:axId val="55052451"/>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Schedules!$E$4:$AB$4</c:f>
              <c:numCache>
                <c:ptCount val="24"/>
                <c:pt idx="0">
                  <c:v>0.1773</c:v>
                </c:pt>
                <c:pt idx="1">
                  <c:v>0.1773</c:v>
                </c:pt>
                <c:pt idx="2">
                  <c:v>0.1773</c:v>
                </c:pt>
                <c:pt idx="3">
                  <c:v>0.1773</c:v>
                </c:pt>
                <c:pt idx="4">
                  <c:v>0.1773</c:v>
                </c:pt>
                <c:pt idx="5">
                  <c:v>0.1773</c:v>
                </c:pt>
                <c:pt idx="6">
                  <c:v>0.1773</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0.1773</c:v>
                </c:pt>
                <c:pt idx="22">
                  <c:v>0.1773</c:v>
                </c:pt>
                <c:pt idx="23">
                  <c:v>0.1773</c:v>
                </c:pt>
              </c:numCache>
            </c:numRef>
          </c:val>
        </c:ser>
        <c:gapWidth val="500"/>
        <c:axId val="25710012"/>
        <c:axId val="30063517"/>
      </c:barChart>
      <c:catAx>
        <c:axId val="5831272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052451"/>
        <c:crosses val="autoZero"/>
        <c:auto val="1"/>
        <c:lblOffset val="100"/>
        <c:tickLblSkip val="2"/>
        <c:noMultiLvlLbl val="0"/>
      </c:catAx>
      <c:valAx>
        <c:axId val="55052451"/>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12722"/>
        <c:crossesAt val="1"/>
        <c:crossBetween val="between"/>
        <c:dispUnits/>
        <c:majorUnit val="0.2"/>
      </c:valAx>
      <c:catAx>
        <c:axId val="25710012"/>
        <c:scaling>
          <c:orientation val="minMax"/>
        </c:scaling>
        <c:axPos val="b"/>
        <c:delete val="1"/>
        <c:majorTickMark val="out"/>
        <c:minorTickMark val="none"/>
        <c:tickLblPos val="nextTo"/>
        <c:crossAx val="30063517"/>
        <c:crosses val="autoZero"/>
        <c:auto val="1"/>
        <c:lblOffset val="100"/>
        <c:tickLblSkip val="1"/>
        <c:noMultiLvlLbl val="0"/>
      </c:catAx>
      <c:valAx>
        <c:axId val="3006351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710012"/>
        <c:crosses val="max"/>
        <c:crossBetween val="between"/>
        <c:dispUnits/>
        <c:majorUnit val="1"/>
      </c:valAx>
      <c:spPr>
        <a:solidFill>
          <a:srgbClr val="FFFFFF"/>
        </a:solidFill>
        <a:ln w="3175">
          <a:noFill/>
        </a:ln>
      </c:spPr>
    </c:plotArea>
    <c:legend>
      <c:legendPos val="r"/>
      <c:layout>
        <c:manualLayout>
          <c:xMode val="edge"/>
          <c:yMode val="edge"/>
          <c:x val="0.28125"/>
          <c:y val="0.00875"/>
          <c:w val="0.42875"/>
          <c:h val="0.081"/>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14525"/>
          <c:w val="0.868"/>
          <c:h val="0.746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Schedules!$E$118:$AB$118</c:f>
              <c:numCache>
                <c:ptCount val="24"/>
                <c:pt idx="0">
                  <c:v>60.08</c:v>
                </c:pt>
                <c:pt idx="1">
                  <c:v>60.08</c:v>
                </c:pt>
                <c:pt idx="2">
                  <c:v>60.08</c:v>
                </c:pt>
                <c:pt idx="3">
                  <c:v>60.08</c:v>
                </c:pt>
                <c:pt idx="4">
                  <c:v>60.08</c:v>
                </c:pt>
                <c:pt idx="5">
                  <c:v>60.08</c:v>
                </c:pt>
                <c:pt idx="6">
                  <c:v>64.03999999999999</c:v>
                </c:pt>
                <c:pt idx="7">
                  <c:v>68</c:v>
                </c:pt>
                <c:pt idx="8">
                  <c:v>69.80000000000001</c:v>
                </c:pt>
                <c:pt idx="9">
                  <c:v>69.80000000000001</c:v>
                </c:pt>
                <c:pt idx="10">
                  <c:v>69.80000000000001</c:v>
                </c:pt>
                <c:pt idx="11">
                  <c:v>69.80000000000001</c:v>
                </c:pt>
                <c:pt idx="12">
                  <c:v>69.80000000000001</c:v>
                </c:pt>
                <c:pt idx="13">
                  <c:v>69.80000000000001</c:v>
                </c:pt>
                <c:pt idx="14">
                  <c:v>69.80000000000001</c:v>
                </c:pt>
                <c:pt idx="15">
                  <c:v>69.80000000000001</c:v>
                </c:pt>
                <c:pt idx="16">
                  <c:v>69.80000000000001</c:v>
                </c:pt>
                <c:pt idx="17">
                  <c:v>69.80000000000001</c:v>
                </c:pt>
                <c:pt idx="18">
                  <c:v>69.80000000000001</c:v>
                </c:pt>
                <c:pt idx="19">
                  <c:v>69.80000000000001</c:v>
                </c:pt>
                <c:pt idx="20">
                  <c:v>69.80000000000001</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Schedules!$E$122:$AB$122</c:f>
              <c:numCache>
                <c:ptCount val="24"/>
                <c:pt idx="0">
                  <c:v>80.06</c:v>
                </c:pt>
                <c:pt idx="1">
                  <c:v>80.06</c:v>
                </c:pt>
                <c:pt idx="2">
                  <c:v>80.06</c:v>
                </c:pt>
                <c:pt idx="3">
                  <c:v>80.06</c:v>
                </c:pt>
                <c:pt idx="4">
                  <c:v>80.06</c:v>
                </c:pt>
                <c:pt idx="5">
                  <c:v>80.06</c:v>
                </c:pt>
                <c:pt idx="6">
                  <c:v>78.08000000000001</c:v>
                </c:pt>
                <c:pt idx="7">
                  <c:v>77</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80.06</c:v>
                </c:pt>
                <c:pt idx="22">
                  <c:v>80.06</c:v>
                </c:pt>
                <c:pt idx="23">
                  <c:v>80.06</c:v>
                </c:pt>
              </c:numCache>
            </c:numRef>
          </c:val>
        </c:ser>
        <c:gapWidth val="102"/>
        <c:axId val="2136198"/>
        <c:axId val="19225783"/>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500"/>
        <c:axId val="38814320"/>
        <c:axId val="13784561"/>
      </c:barChart>
      <c:catAx>
        <c:axId val="213619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225783"/>
        <c:crosses val="autoZero"/>
        <c:auto val="1"/>
        <c:lblOffset val="100"/>
        <c:tickLblSkip val="2"/>
        <c:noMultiLvlLbl val="0"/>
      </c:catAx>
      <c:valAx>
        <c:axId val="19225783"/>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36198"/>
        <c:crossesAt val="1"/>
        <c:crossBetween val="between"/>
        <c:dispUnits/>
        <c:majorUnit val="10"/>
      </c:valAx>
      <c:catAx>
        <c:axId val="38814320"/>
        <c:scaling>
          <c:orientation val="minMax"/>
        </c:scaling>
        <c:axPos val="b"/>
        <c:delete val="1"/>
        <c:majorTickMark val="out"/>
        <c:minorTickMark val="none"/>
        <c:tickLblPos val="nextTo"/>
        <c:crossAx val="13784561"/>
        <c:crosses val="autoZero"/>
        <c:auto val="1"/>
        <c:lblOffset val="100"/>
        <c:tickLblSkip val="1"/>
        <c:noMultiLvlLbl val="0"/>
      </c:catAx>
      <c:valAx>
        <c:axId val="13784561"/>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814320"/>
        <c:crosses val="max"/>
        <c:crossBetween val="between"/>
        <c:dispUnits/>
        <c:majorUnit val="1"/>
      </c:valAx>
      <c:spPr>
        <a:solidFill>
          <a:srgbClr val="FFFFFF"/>
        </a:solidFill>
        <a:ln w="3175">
          <a:noFill/>
        </a:ln>
      </c:spPr>
    </c:plotArea>
    <c:legend>
      <c:legendPos val="r"/>
      <c:layout>
        <c:manualLayout>
          <c:xMode val="edge"/>
          <c:yMode val="edge"/>
          <c:x val="0.12025"/>
          <c:y val="0.00875"/>
          <c:w val="0.7445"/>
          <c:h val="0.08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15025"/>
          <c:w val="0.87675"/>
          <c:h val="0.7432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0</c:v>
                </c:pt>
                <c:pt idx="1">
                  <c:v>0</c:v>
                </c:pt>
                <c:pt idx="2">
                  <c:v>0</c:v>
                </c:pt>
                <c:pt idx="3">
                  <c:v>0</c:v>
                </c:pt>
                <c:pt idx="4">
                  <c:v>0</c:v>
                </c:pt>
                <c:pt idx="5">
                  <c:v>0</c:v>
                </c:pt>
                <c:pt idx="6">
                  <c:v>0</c:v>
                </c:pt>
                <c:pt idx="7">
                  <c:v>0</c:v>
                </c:pt>
                <c:pt idx="8">
                  <c:v>0.34</c:v>
                </c:pt>
                <c:pt idx="9">
                  <c:v>0.6</c:v>
                </c:pt>
                <c:pt idx="10">
                  <c:v>0.63</c:v>
                </c:pt>
                <c:pt idx="11">
                  <c:v>0.72</c:v>
                </c:pt>
                <c:pt idx="12">
                  <c:v>0.79</c:v>
                </c:pt>
                <c:pt idx="13">
                  <c:v>0.83</c:v>
                </c:pt>
                <c:pt idx="14">
                  <c:v>0.61</c:v>
                </c:pt>
                <c:pt idx="15">
                  <c:v>0.65</c:v>
                </c:pt>
                <c:pt idx="16">
                  <c:v>0.1</c:v>
                </c:pt>
                <c:pt idx="17">
                  <c:v>0.1</c:v>
                </c:pt>
                <c:pt idx="18">
                  <c:v>0.19</c:v>
                </c:pt>
                <c:pt idx="19">
                  <c:v>0.25</c:v>
                </c:pt>
                <c:pt idx="20">
                  <c:v>0</c:v>
                </c:pt>
                <c:pt idx="21">
                  <c:v>0</c:v>
                </c:pt>
                <c:pt idx="22">
                  <c:v>0</c:v>
                </c:pt>
                <c:pt idx="23">
                  <c:v>0</c:v>
                </c:pt>
              </c:numCache>
            </c:numRef>
          </c:val>
        </c:ser>
        <c:gapWidth val="101"/>
        <c:axId val="56952186"/>
        <c:axId val="4280762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0.95</c:v>
                </c:pt>
                <c:pt idx="9">
                  <c:v>0.95</c:v>
                </c:pt>
                <c:pt idx="10">
                  <c:v>0.95</c:v>
                </c:pt>
                <c:pt idx="11">
                  <c:v>0.95</c:v>
                </c:pt>
                <c:pt idx="12">
                  <c:v>0.95</c:v>
                </c:pt>
                <c:pt idx="13">
                  <c:v>0.95</c:v>
                </c:pt>
                <c:pt idx="14">
                  <c:v>0.95</c:v>
                </c:pt>
                <c:pt idx="15">
                  <c:v>0.95</c:v>
                </c:pt>
                <c:pt idx="16">
                  <c:v>0.15</c:v>
                </c:pt>
                <c:pt idx="17">
                  <c:v>0.15</c:v>
                </c:pt>
                <c:pt idx="18">
                  <c:v>0.15</c:v>
                </c:pt>
                <c:pt idx="19">
                  <c:v>0.15</c:v>
                </c:pt>
                <c:pt idx="20">
                  <c:v>0.15</c:v>
                </c:pt>
                <c:pt idx="21">
                  <c:v>0</c:v>
                </c:pt>
                <c:pt idx="22">
                  <c:v>0</c:v>
                </c:pt>
                <c:pt idx="23">
                  <c:v>0</c:v>
                </c:pt>
              </c:numCache>
            </c:numRef>
          </c:val>
        </c:ser>
        <c:gapWidth val="400"/>
        <c:axId val="49724324"/>
        <c:axId val="44865733"/>
      </c:barChart>
      <c:catAx>
        <c:axId val="5695218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807627"/>
        <c:crosses val="autoZero"/>
        <c:auto val="1"/>
        <c:lblOffset val="100"/>
        <c:tickLblSkip val="2"/>
        <c:noMultiLvlLbl val="0"/>
      </c:catAx>
      <c:valAx>
        <c:axId val="42807627"/>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1"/>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crossAx val="56952186"/>
        <c:crossesAt val="1"/>
        <c:crossBetween val="between"/>
        <c:dispUnits/>
        <c:majorUnit val="0.2"/>
      </c:valAx>
      <c:catAx>
        <c:axId val="49724324"/>
        <c:scaling>
          <c:orientation val="minMax"/>
        </c:scaling>
        <c:axPos val="b"/>
        <c:delete val="1"/>
        <c:majorTickMark val="out"/>
        <c:minorTickMark val="none"/>
        <c:tickLblPos val="nextTo"/>
        <c:crossAx val="44865733"/>
        <c:crosses val="autoZero"/>
        <c:auto val="1"/>
        <c:lblOffset val="100"/>
        <c:tickLblSkip val="1"/>
        <c:noMultiLvlLbl val="0"/>
      </c:catAx>
      <c:valAx>
        <c:axId val="4486573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724324"/>
        <c:crosses val="max"/>
        <c:crossBetween val="between"/>
        <c:dispUnits/>
        <c:majorUnit val="1"/>
      </c:valAx>
      <c:spPr>
        <a:solidFill>
          <a:srgbClr val="FFFFFF"/>
        </a:solidFill>
        <a:ln w="3175">
          <a:noFill/>
        </a:ln>
      </c:spPr>
    </c:plotArea>
    <c:legend>
      <c:legendPos val="r"/>
      <c:layout>
        <c:manualLayout>
          <c:xMode val="edge"/>
          <c:yMode val="edge"/>
          <c:x val="0.28775"/>
          <c:y val="0.0115"/>
          <c:w val="0.41975"/>
          <c:h val="0.08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Cafeteria Ocupancy</a:t>
            </a:r>
          </a:p>
        </c:rich>
      </c:tx>
      <c:layout>
        <c:manualLayout>
          <c:xMode val="factor"/>
          <c:yMode val="factor"/>
          <c:x val="0.0315"/>
          <c:y val="-0.011"/>
        </c:manualLayout>
      </c:layout>
      <c:spPr>
        <a:noFill/>
        <a:ln w="3175">
          <a:noFill/>
        </a:ln>
      </c:spPr>
    </c:title>
    <c:plotArea>
      <c:layout>
        <c:manualLayout>
          <c:xMode val="edge"/>
          <c:yMode val="edge"/>
          <c:x val="0.036"/>
          <c:y val="0.142"/>
          <c:w val="0.87175"/>
          <c:h val="0.8025"/>
        </c:manualLayout>
      </c:layout>
      <c:barChart>
        <c:barDir val="col"/>
        <c:grouping val="clustered"/>
        <c:varyColors val="0"/>
        <c:ser>
          <c:idx val="10"/>
          <c:order val="0"/>
          <c:tx>
            <c:strRef>
              <c:f>Schedules!$A$45</c:f>
              <c:strCache>
                <c:ptCount val="1"/>
                <c:pt idx="0">
                  <c:v>BLDG_OCC_SCH_Cafeteria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Schedules!$E$45:$AB$45</c:f>
              <c:numCache>
                <c:ptCount val="24"/>
                <c:pt idx="0">
                  <c:v>0</c:v>
                </c:pt>
                <c:pt idx="1">
                  <c:v>0</c:v>
                </c:pt>
                <c:pt idx="2">
                  <c:v>0</c:v>
                </c:pt>
                <c:pt idx="3">
                  <c:v>0</c:v>
                </c:pt>
                <c:pt idx="4">
                  <c:v>0</c:v>
                </c:pt>
                <c:pt idx="5">
                  <c:v>0</c:v>
                </c:pt>
                <c:pt idx="6">
                  <c:v>0</c:v>
                </c:pt>
                <c:pt idx="7">
                  <c:v>0</c:v>
                </c:pt>
                <c:pt idx="8">
                  <c:v>0</c:v>
                </c:pt>
                <c:pt idx="9">
                  <c:v>0.95</c:v>
                </c:pt>
                <c:pt idx="10">
                  <c:v>0.95</c:v>
                </c:pt>
                <c:pt idx="11">
                  <c:v>0.95</c:v>
                </c:pt>
                <c:pt idx="12">
                  <c:v>0.95</c:v>
                </c:pt>
                <c:pt idx="13">
                  <c:v>0.95</c:v>
                </c:pt>
                <c:pt idx="14">
                  <c:v>0.95</c:v>
                </c:pt>
                <c:pt idx="15">
                  <c:v>0.35</c:v>
                </c:pt>
                <c:pt idx="16">
                  <c:v>0.35</c:v>
                </c:pt>
                <c:pt idx="17">
                  <c:v>0.35</c:v>
                </c:pt>
                <c:pt idx="18">
                  <c:v>0.35</c:v>
                </c:pt>
                <c:pt idx="19">
                  <c:v>0.35</c:v>
                </c:pt>
                <c:pt idx="20">
                  <c:v>0</c:v>
                </c:pt>
                <c:pt idx="21">
                  <c:v>0</c:v>
                </c:pt>
                <c:pt idx="22">
                  <c:v>0</c:v>
                </c:pt>
                <c:pt idx="23">
                  <c:v>0</c:v>
                </c:pt>
              </c:numCache>
            </c:numRef>
          </c:val>
        </c:ser>
        <c:ser>
          <c:idx val="11"/>
          <c:order val="1"/>
          <c:tx>
            <c:strRef>
              <c:f>Schedules!$A$47</c:f>
              <c:strCache>
                <c:ptCount val="1"/>
                <c:pt idx="0">
                  <c:v>BLDG_OCC_SCH_Cafeteria</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Schedules!$E$47:$AB$47</c:f>
              <c:numCache>
                <c:ptCount val="24"/>
                <c:pt idx="0">
                  <c:v>0</c:v>
                </c:pt>
                <c:pt idx="1">
                  <c:v>0</c:v>
                </c:pt>
                <c:pt idx="2">
                  <c:v>0</c:v>
                </c:pt>
                <c:pt idx="3">
                  <c:v>0</c:v>
                </c:pt>
                <c:pt idx="4">
                  <c:v>0</c:v>
                </c:pt>
                <c:pt idx="5">
                  <c:v>0</c:v>
                </c:pt>
                <c:pt idx="6">
                  <c:v>0</c:v>
                </c:pt>
                <c:pt idx="7">
                  <c:v>0</c:v>
                </c:pt>
                <c:pt idx="8">
                  <c:v>0</c:v>
                </c:pt>
                <c:pt idx="9">
                  <c:v>0.15</c:v>
                </c:pt>
                <c:pt idx="10">
                  <c:v>0.15</c:v>
                </c:pt>
                <c:pt idx="11">
                  <c:v>0.15</c:v>
                </c:pt>
                <c:pt idx="12">
                  <c:v>0.15</c:v>
                </c:pt>
                <c:pt idx="13">
                  <c:v>0.15</c:v>
                </c:pt>
                <c:pt idx="14">
                  <c:v>0.15</c:v>
                </c:pt>
                <c:pt idx="15">
                  <c:v>0.15</c:v>
                </c:pt>
                <c:pt idx="16">
                  <c:v>0.15</c:v>
                </c:pt>
                <c:pt idx="17">
                  <c:v>0.35</c:v>
                </c:pt>
                <c:pt idx="18">
                  <c:v>0.35</c:v>
                </c:pt>
                <c:pt idx="19">
                  <c:v>0</c:v>
                </c:pt>
                <c:pt idx="20">
                  <c:v>0</c:v>
                </c:pt>
                <c:pt idx="21">
                  <c:v>0</c:v>
                </c:pt>
                <c:pt idx="22">
                  <c:v>0</c:v>
                </c:pt>
                <c:pt idx="23">
                  <c:v>0</c:v>
                </c:pt>
              </c:numCache>
            </c:numRef>
          </c:val>
        </c:ser>
        <c:gapWidth val="100"/>
        <c:axId val="1138414"/>
        <c:axId val="10245727"/>
      </c:barChart>
      <c:catAx>
        <c:axId val="1138414"/>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65"/>
              <c:y val="0.001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0245727"/>
        <c:crosses val="autoZero"/>
        <c:auto val="1"/>
        <c:lblOffset val="100"/>
        <c:tickLblSkip val="2"/>
        <c:noMultiLvlLbl val="0"/>
      </c:catAx>
      <c:valAx>
        <c:axId val="10245727"/>
        <c:scaling>
          <c:orientation val="minMax"/>
          <c:max val="1"/>
        </c:scaling>
        <c:axPos val="l"/>
        <c:title>
          <c:tx>
            <c:rich>
              <a:bodyPr vert="horz" rot="-5400000" anchor="ctr"/>
              <a:lstStyle/>
              <a:p>
                <a:pPr algn="ctr">
                  <a:defRPr/>
                </a:pPr>
                <a:r>
                  <a:rPr lang="en-US" cap="none" sz="1000" b="1" i="0" u="none" baseline="0">
                    <a:solidFill>
                      <a:srgbClr val="000000"/>
                    </a:solidFill>
                  </a:rPr>
                  <a:t>Percent of Peak Occupant Density</a:t>
                </a:r>
              </a:p>
            </c:rich>
          </c:tx>
          <c:layout>
            <c:manualLayout>
              <c:xMode val="factor"/>
              <c:yMode val="factor"/>
              <c:x val="-0.004"/>
              <c:y val="-0.003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138414"/>
        <c:crossesAt val="1"/>
        <c:crossBetween val="between"/>
        <c:dispUnits/>
      </c:valAx>
      <c:spPr>
        <a:solidFill>
          <a:srgbClr val="FFFFFF"/>
        </a:solidFill>
        <a:ln w="12700">
          <a:solidFill>
            <a:srgbClr val="808080"/>
          </a:solidFill>
        </a:ln>
      </c:spPr>
    </c:plotArea>
    <c:legend>
      <c:legendPos val="r"/>
      <c:layout>
        <c:manualLayout>
          <c:xMode val="edge"/>
          <c:yMode val="edge"/>
          <c:x val="0.20925"/>
          <c:y val="0.11125"/>
          <c:w val="0.5755"/>
          <c:h val="0.038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Lighting </a:t>
            </a:r>
          </a:p>
        </c:rich>
      </c:tx>
      <c:layout>
        <c:manualLayout>
          <c:xMode val="factor"/>
          <c:yMode val="factor"/>
          <c:x val="0.02775"/>
          <c:y val="-0.011"/>
        </c:manualLayout>
      </c:layout>
      <c:spPr>
        <a:noFill/>
        <a:ln w="3175">
          <a:noFill/>
        </a:ln>
      </c:spPr>
    </c:title>
    <c:plotArea>
      <c:layout>
        <c:manualLayout>
          <c:xMode val="edge"/>
          <c:yMode val="edge"/>
          <c:x val="0.036"/>
          <c:y val="0.14275"/>
          <c:w val="0.87175"/>
          <c:h val="0.80175"/>
        </c:manualLayout>
      </c:layout>
      <c:barChart>
        <c:barDir val="col"/>
        <c:grouping val="clustered"/>
        <c:varyColors val="0"/>
        <c:ser>
          <c:idx val="0"/>
          <c:order val="0"/>
          <c:tx>
            <c:v>Winter</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Schedules!$E$2:$AB$2</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Schedules!$E$4:$AB$4</c:f>
              <c:numCache>
                <c:ptCount val="24"/>
                <c:pt idx="0">
                  <c:v>0.1773</c:v>
                </c:pt>
                <c:pt idx="1">
                  <c:v>0.1773</c:v>
                </c:pt>
                <c:pt idx="2">
                  <c:v>0.1773</c:v>
                </c:pt>
                <c:pt idx="3">
                  <c:v>0.1773</c:v>
                </c:pt>
                <c:pt idx="4">
                  <c:v>0.1773</c:v>
                </c:pt>
                <c:pt idx="5">
                  <c:v>0.1773</c:v>
                </c:pt>
                <c:pt idx="6">
                  <c:v>0.1773</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0.1773</c:v>
                </c:pt>
                <c:pt idx="22">
                  <c:v>0.1773</c:v>
                </c:pt>
                <c:pt idx="23">
                  <c:v>0.1773</c:v>
                </c:pt>
              </c:numCache>
            </c:numRef>
          </c:val>
        </c:ser>
        <c:ser>
          <c:idx val="1"/>
          <c:order val="1"/>
          <c:tx>
            <c:v>Summer</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Schedules!$E$2:$AB$2</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Schedules!$E$6:$AB$6</c:f>
              <c:numCache>
                <c:ptCount val="24"/>
                <c:pt idx="0">
                  <c:v>0.1773</c:v>
                </c:pt>
                <c:pt idx="1">
                  <c:v>0.1773</c:v>
                </c:pt>
                <c:pt idx="2">
                  <c:v>0.1773</c:v>
                </c:pt>
                <c:pt idx="3">
                  <c:v>0.1773</c:v>
                </c:pt>
                <c:pt idx="4">
                  <c:v>0.1773</c:v>
                </c:pt>
                <c:pt idx="5">
                  <c:v>0.1773</c:v>
                </c:pt>
                <c:pt idx="6">
                  <c:v>0.1773</c:v>
                </c:pt>
                <c:pt idx="7">
                  <c:v>0.1773</c:v>
                </c:pt>
                <c:pt idx="8">
                  <c:v>0.5</c:v>
                </c:pt>
                <c:pt idx="9">
                  <c:v>0.5</c:v>
                </c:pt>
                <c:pt idx="10">
                  <c:v>0.5</c:v>
                </c:pt>
                <c:pt idx="11">
                  <c:v>0.5</c:v>
                </c:pt>
                <c:pt idx="12">
                  <c:v>0.5</c:v>
                </c:pt>
                <c:pt idx="13">
                  <c:v>0.5</c:v>
                </c:pt>
                <c:pt idx="14">
                  <c:v>0.5</c:v>
                </c:pt>
                <c:pt idx="15">
                  <c:v>0.5</c:v>
                </c:pt>
                <c:pt idx="16">
                  <c:v>0.5</c:v>
                </c:pt>
                <c:pt idx="17">
                  <c:v>0.5</c:v>
                </c:pt>
                <c:pt idx="18">
                  <c:v>0.5</c:v>
                </c:pt>
                <c:pt idx="19">
                  <c:v>0.5</c:v>
                </c:pt>
                <c:pt idx="20">
                  <c:v>0.1773</c:v>
                </c:pt>
                <c:pt idx="21">
                  <c:v>0.1773</c:v>
                </c:pt>
                <c:pt idx="22">
                  <c:v>0.1773</c:v>
                </c:pt>
                <c:pt idx="23">
                  <c:v>0.1773</c:v>
                </c:pt>
              </c:numCache>
            </c:numRef>
          </c:val>
        </c:ser>
        <c:gapWidth val="100"/>
        <c:axId val="25102680"/>
        <c:axId val="24597529"/>
      </c:barChart>
      <c:catAx>
        <c:axId val="25102680"/>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65"/>
              <c:y val="0.001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4597529"/>
        <c:crosses val="autoZero"/>
        <c:auto val="1"/>
        <c:lblOffset val="100"/>
        <c:tickLblSkip val="2"/>
        <c:noMultiLvlLbl val="0"/>
      </c:catAx>
      <c:valAx>
        <c:axId val="24597529"/>
        <c:scaling>
          <c:orientation val="minMax"/>
          <c:max val="1"/>
        </c:scaling>
        <c:axPos val="l"/>
        <c:title>
          <c:tx>
            <c:rich>
              <a:bodyPr vert="horz" rot="-5400000" anchor="ctr"/>
              <a:lstStyle/>
              <a:p>
                <a:pPr algn="ctr">
                  <a:defRPr/>
                </a:pPr>
                <a:r>
                  <a:rPr lang="en-US" cap="none" sz="1000" b="1" i="0" u="none" baseline="0">
                    <a:solidFill>
                      <a:srgbClr val="000000"/>
                    </a:solidFill>
                  </a:rPr>
                  <a:t>Percent of Peak Lighting Power Density</a:t>
                </a:r>
              </a:p>
            </c:rich>
          </c:tx>
          <c:layout>
            <c:manualLayout>
              <c:xMode val="factor"/>
              <c:yMode val="factor"/>
              <c:x val="-0.004"/>
              <c:y val="-0.002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5102680"/>
        <c:crossesAt val="1"/>
        <c:crossBetween val="between"/>
        <c:dispUnits/>
      </c:valAx>
      <c:spPr>
        <a:solidFill>
          <a:srgbClr val="FFFFFF"/>
        </a:solidFill>
        <a:ln w="12700">
          <a:solidFill>
            <a:srgbClr val="808080"/>
          </a:solidFill>
        </a:ln>
      </c:spPr>
    </c:plotArea>
    <c:legend>
      <c:legendPos val="r"/>
      <c:layout>
        <c:manualLayout>
          <c:xMode val="edge"/>
          <c:yMode val="edge"/>
          <c:x val="0.41175"/>
          <c:y val="0.0865"/>
          <c:w val="0.156"/>
          <c:h val="0.038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Plug Loads</a:t>
            </a:r>
          </a:p>
        </c:rich>
      </c:tx>
      <c:layout>
        <c:manualLayout>
          <c:xMode val="factor"/>
          <c:yMode val="factor"/>
          <c:x val="0.02875"/>
          <c:y val="-0.011"/>
        </c:manualLayout>
      </c:layout>
      <c:spPr>
        <a:noFill/>
        <a:ln w="3175">
          <a:noFill/>
        </a:ln>
      </c:spPr>
    </c:title>
    <c:plotArea>
      <c:layout>
        <c:manualLayout>
          <c:xMode val="edge"/>
          <c:yMode val="edge"/>
          <c:x val="0.036"/>
          <c:y val="0.14275"/>
          <c:w val="0.87175"/>
          <c:h val="0.80175"/>
        </c:manualLayout>
      </c:layout>
      <c:barChart>
        <c:barDir val="col"/>
        <c:grouping val="clustered"/>
        <c:varyColors val="0"/>
        <c:ser>
          <c:idx val="0"/>
          <c:order val="0"/>
          <c:tx>
            <c:v>Winter</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Schedules!$E$2:$AB$2</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Schedules!$E$9:$AB$9</c:f>
              <c:numCache>
                <c:ptCount val="24"/>
                <c:pt idx="0">
                  <c:v>0.35</c:v>
                </c:pt>
                <c:pt idx="1">
                  <c:v>0.35</c:v>
                </c:pt>
                <c:pt idx="2">
                  <c:v>0.35</c:v>
                </c:pt>
                <c:pt idx="3">
                  <c:v>0.35</c:v>
                </c:pt>
                <c:pt idx="4">
                  <c:v>0.35</c:v>
                </c:pt>
                <c:pt idx="5">
                  <c:v>0.35</c:v>
                </c:pt>
                <c:pt idx="6">
                  <c:v>0.35</c:v>
                </c:pt>
                <c:pt idx="7">
                  <c:v>0.35</c:v>
                </c:pt>
                <c:pt idx="8">
                  <c:v>0.95</c:v>
                </c:pt>
                <c:pt idx="9">
                  <c:v>0.95</c:v>
                </c:pt>
                <c:pt idx="10">
                  <c:v>0.95</c:v>
                </c:pt>
                <c:pt idx="11">
                  <c:v>0.95</c:v>
                </c:pt>
                <c:pt idx="12">
                  <c:v>0.95</c:v>
                </c:pt>
                <c:pt idx="13">
                  <c:v>0.95</c:v>
                </c:pt>
                <c:pt idx="14">
                  <c:v>0.95</c:v>
                </c:pt>
                <c:pt idx="15">
                  <c:v>0.95</c:v>
                </c:pt>
                <c:pt idx="16">
                  <c:v>0.95</c:v>
                </c:pt>
                <c:pt idx="17">
                  <c:v>0.35</c:v>
                </c:pt>
                <c:pt idx="18">
                  <c:v>0.35</c:v>
                </c:pt>
                <c:pt idx="19">
                  <c:v>0.35</c:v>
                </c:pt>
                <c:pt idx="20">
                  <c:v>0.35</c:v>
                </c:pt>
                <c:pt idx="21">
                  <c:v>0.35</c:v>
                </c:pt>
                <c:pt idx="22">
                  <c:v>0.35</c:v>
                </c:pt>
                <c:pt idx="23">
                  <c:v>0.35</c:v>
                </c:pt>
              </c:numCache>
            </c:numRef>
          </c:val>
        </c:ser>
        <c:ser>
          <c:idx val="1"/>
          <c:order val="1"/>
          <c:tx>
            <c:v>Summer</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Schedules!$E$2:$AB$2</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Schedules!$E$11:$AB$11</c:f>
              <c:numCache>
                <c:ptCount val="24"/>
                <c:pt idx="0">
                  <c:v>0.25</c:v>
                </c:pt>
                <c:pt idx="1">
                  <c:v>0.25</c:v>
                </c:pt>
                <c:pt idx="2">
                  <c:v>0.25</c:v>
                </c:pt>
                <c:pt idx="3">
                  <c:v>0.25</c:v>
                </c:pt>
                <c:pt idx="4">
                  <c:v>0.25</c:v>
                </c:pt>
                <c:pt idx="5">
                  <c:v>0.25</c:v>
                </c:pt>
                <c:pt idx="6">
                  <c:v>0.25</c:v>
                </c:pt>
                <c:pt idx="7">
                  <c:v>0.25</c:v>
                </c:pt>
                <c:pt idx="8">
                  <c:v>0.5</c:v>
                </c:pt>
                <c:pt idx="9">
                  <c:v>0.5</c:v>
                </c:pt>
                <c:pt idx="10">
                  <c:v>0.5</c:v>
                </c:pt>
                <c:pt idx="11">
                  <c:v>0.5</c:v>
                </c:pt>
                <c:pt idx="12">
                  <c:v>0.5</c:v>
                </c:pt>
                <c:pt idx="13">
                  <c:v>0.5</c:v>
                </c:pt>
                <c:pt idx="14">
                  <c:v>0.5</c:v>
                </c:pt>
                <c:pt idx="15">
                  <c:v>0.5</c:v>
                </c:pt>
                <c:pt idx="16">
                  <c:v>0.5</c:v>
                </c:pt>
                <c:pt idx="17">
                  <c:v>0.25</c:v>
                </c:pt>
                <c:pt idx="18">
                  <c:v>0.25</c:v>
                </c:pt>
                <c:pt idx="19">
                  <c:v>0.25</c:v>
                </c:pt>
                <c:pt idx="20">
                  <c:v>0.25</c:v>
                </c:pt>
                <c:pt idx="21">
                  <c:v>0.25</c:v>
                </c:pt>
                <c:pt idx="22">
                  <c:v>0.25</c:v>
                </c:pt>
                <c:pt idx="23">
                  <c:v>0.25</c:v>
                </c:pt>
              </c:numCache>
            </c:numRef>
          </c:val>
        </c:ser>
        <c:gapWidth val="100"/>
        <c:axId val="20051170"/>
        <c:axId val="46242803"/>
      </c:barChart>
      <c:catAx>
        <c:axId val="20051170"/>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65"/>
              <c:y val="0.001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6242803"/>
        <c:crosses val="autoZero"/>
        <c:auto val="1"/>
        <c:lblOffset val="100"/>
        <c:tickLblSkip val="2"/>
        <c:noMultiLvlLbl val="0"/>
      </c:catAx>
      <c:valAx>
        <c:axId val="46242803"/>
        <c:scaling>
          <c:orientation val="minMax"/>
          <c:max val="1"/>
        </c:scaling>
        <c:axPos val="l"/>
        <c:title>
          <c:tx>
            <c:rich>
              <a:bodyPr vert="horz" rot="-5400000" anchor="ctr"/>
              <a:lstStyle/>
              <a:p>
                <a:pPr algn="ctr">
                  <a:defRPr/>
                </a:pPr>
                <a:r>
                  <a:rPr lang="en-US" cap="none" sz="1000" b="1" i="0" u="none" baseline="0">
                    <a:solidFill>
                      <a:srgbClr val="000000"/>
                    </a:solidFill>
                  </a:rPr>
                  <a:t>Percent of Peak Plug Loads</a:t>
                </a:r>
              </a:p>
            </c:rich>
          </c:tx>
          <c:layout>
            <c:manualLayout>
              <c:xMode val="factor"/>
              <c:yMode val="factor"/>
              <c:x val="-0.004"/>
              <c:y val="-0.001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0051170"/>
        <c:crossesAt val="1"/>
        <c:crossBetween val="between"/>
        <c:dispUnits/>
      </c:valAx>
      <c:spPr>
        <a:solidFill>
          <a:srgbClr val="FFFFFF"/>
        </a:solidFill>
        <a:ln w="12700">
          <a:solidFill>
            <a:srgbClr val="808080"/>
          </a:solidFill>
        </a:ln>
      </c:spPr>
    </c:plotArea>
    <c:legend>
      <c:legendPos val="r"/>
      <c:layout>
        <c:manualLayout>
          <c:xMode val="edge"/>
          <c:yMode val="edge"/>
          <c:x val="0.41175"/>
          <c:y val="0.0865"/>
          <c:w val="0.156"/>
          <c:h val="0.038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Secondary School Prototype Building Hourly Schedule - Service Water Heating Loads</a:t>
            </a:r>
          </a:p>
        </c:rich>
      </c:tx>
      <c:layout>
        <c:manualLayout>
          <c:xMode val="factor"/>
          <c:yMode val="factor"/>
          <c:x val="0.004"/>
          <c:y val="-0.011"/>
        </c:manualLayout>
      </c:layout>
      <c:spPr>
        <a:noFill/>
        <a:ln w="3175">
          <a:noFill/>
        </a:ln>
      </c:spPr>
    </c:title>
    <c:plotArea>
      <c:layout>
        <c:manualLayout>
          <c:xMode val="edge"/>
          <c:yMode val="edge"/>
          <c:x val="0.036"/>
          <c:y val="0.177"/>
          <c:w val="0.87175"/>
          <c:h val="0.7675"/>
        </c:manualLayout>
      </c:layout>
      <c:barChart>
        <c:barDir val="col"/>
        <c:grouping val="clustered"/>
        <c:varyColors val="0"/>
        <c:ser>
          <c:idx val="0"/>
          <c:order val="0"/>
          <c:tx>
            <c:v>Winter</c:v>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Schedules!$E$2:$AB$2</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Schedules!$E$54:$AB$54</c:f>
              <c:numCache>
                <c:ptCount val="24"/>
                <c:pt idx="0">
                  <c:v>0</c:v>
                </c:pt>
                <c:pt idx="1">
                  <c:v>0</c:v>
                </c:pt>
                <c:pt idx="2">
                  <c:v>0</c:v>
                </c:pt>
                <c:pt idx="3">
                  <c:v>0</c:v>
                </c:pt>
                <c:pt idx="4">
                  <c:v>0</c:v>
                </c:pt>
                <c:pt idx="5">
                  <c:v>0</c:v>
                </c:pt>
                <c:pt idx="6">
                  <c:v>0</c:v>
                </c:pt>
                <c:pt idx="7">
                  <c:v>0</c:v>
                </c:pt>
                <c:pt idx="8">
                  <c:v>0.34</c:v>
                </c:pt>
                <c:pt idx="9">
                  <c:v>0.6</c:v>
                </c:pt>
                <c:pt idx="10">
                  <c:v>0.63</c:v>
                </c:pt>
                <c:pt idx="11">
                  <c:v>0.72</c:v>
                </c:pt>
                <c:pt idx="12">
                  <c:v>0.79</c:v>
                </c:pt>
                <c:pt idx="13">
                  <c:v>0.83</c:v>
                </c:pt>
                <c:pt idx="14">
                  <c:v>0.61</c:v>
                </c:pt>
                <c:pt idx="15">
                  <c:v>0.65</c:v>
                </c:pt>
                <c:pt idx="16">
                  <c:v>0.1</c:v>
                </c:pt>
                <c:pt idx="17">
                  <c:v>0.1</c:v>
                </c:pt>
                <c:pt idx="18">
                  <c:v>0.19</c:v>
                </c:pt>
                <c:pt idx="19">
                  <c:v>0.25</c:v>
                </c:pt>
                <c:pt idx="20">
                  <c:v>0</c:v>
                </c:pt>
                <c:pt idx="21">
                  <c:v>0</c:v>
                </c:pt>
                <c:pt idx="22">
                  <c:v>0</c:v>
                </c:pt>
                <c:pt idx="23">
                  <c:v>0</c:v>
                </c:pt>
              </c:numCache>
            </c:numRef>
          </c:val>
        </c:ser>
        <c:ser>
          <c:idx val="1"/>
          <c:order val="1"/>
          <c:tx>
            <c:v>Summer</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Schedules!$E$2:$AB$2</c:f>
              <c:strCache>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Cache>
            </c:strRef>
          </c:cat>
          <c:val>
            <c:numRef>
              <c:f>Schedules!$E$59:$AB$59</c:f>
              <c:numCache>
                <c:ptCount val="24"/>
                <c:pt idx="0">
                  <c:v>0</c:v>
                </c:pt>
                <c:pt idx="1">
                  <c:v>0</c:v>
                </c:pt>
                <c:pt idx="2">
                  <c:v>0</c:v>
                </c:pt>
                <c:pt idx="3">
                  <c:v>0</c:v>
                </c:pt>
                <c:pt idx="4">
                  <c:v>0</c:v>
                </c:pt>
                <c:pt idx="5">
                  <c:v>0</c:v>
                </c:pt>
                <c:pt idx="6">
                  <c:v>0</c:v>
                </c:pt>
                <c:pt idx="7">
                  <c:v>0</c:v>
                </c:pt>
                <c:pt idx="8">
                  <c:v>0.34</c:v>
                </c:pt>
                <c:pt idx="9">
                  <c:v>0.6</c:v>
                </c:pt>
                <c:pt idx="10">
                  <c:v>0.63</c:v>
                </c:pt>
                <c:pt idx="11">
                  <c:v>0.72</c:v>
                </c:pt>
                <c:pt idx="12">
                  <c:v>0.79</c:v>
                </c:pt>
                <c:pt idx="13">
                  <c:v>0.83</c:v>
                </c:pt>
                <c:pt idx="14">
                  <c:v>0.61</c:v>
                </c:pt>
                <c:pt idx="15">
                  <c:v>0.65</c:v>
                </c:pt>
                <c:pt idx="16">
                  <c:v>0.1</c:v>
                </c:pt>
                <c:pt idx="17">
                  <c:v>0.19</c:v>
                </c:pt>
                <c:pt idx="18">
                  <c:v>0.25</c:v>
                </c:pt>
                <c:pt idx="19">
                  <c:v>0</c:v>
                </c:pt>
                <c:pt idx="20">
                  <c:v>0</c:v>
                </c:pt>
                <c:pt idx="21">
                  <c:v>0</c:v>
                </c:pt>
                <c:pt idx="22">
                  <c:v>0</c:v>
                </c:pt>
                <c:pt idx="23">
                  <c:v>0</c:v>
                </c:pt>
              </c:numCache>
            </c:numRef>
          </c:val>
        </c:ser>
        <c:gapWidth val="100"/>
        <c:axId val="13532044"/>
        <c:axId val="54679533"/>
      </c:barChart>
      <c:catAx>
        <c:axId val="13532044"/>
        <c:scaling>
          <c:orientation val="minMax"/>
        </c:scaling>
        <c:axPos val="b"/>
        <c:title>
          <c:tx>
            <c:rich>
              <a:bodyPr vert="horz" rot="0" anchor="ctr"/>
              <a:lstStyle/>
              <a:p>
                <a:pPr algn="ctr">
                  <a:defRPr/>
                </a:pPr>
                <a:r>
                  <a:rPr lang="en-US" cap="none" sz="1000" b="1" i="0" u="none" baseline="0">
                    <a:solidFill>
                      <a:srgbClr val="000000"/>
                    </a:solidFill>
                  </a:rPr>
                  <a:t>Week Day</a:t>
                </a:r>
              </a:p>
            </c:rich>
          </c:tx>
          <c:layout>
            <c:manualLayout>
              <c:xMode val="factor"/>
              <c:yMode val="factor"/>
              <c:x val="-0.00675"/>
              <c:y val="0.001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4679533"/>
        <c:crosses val="autoZero"/>
        <c:auto val="1"/>
        <c:lblOffset val="100"/>
        <c:tickLblSkip val="2"/>
        <c:noMultiLvlLbl val="0"/>
      </c:catAx>
      <c:valAx>
        <c:axId val="54679533"/>
        <c:scaling>
          <c:orientation val="minMax"/>
          <c:max val="1"/>
        </c:scaling>
        <c:axPos val="l"/>
        <c:title>
          <c:tx>
            <c:rich>
              <a:bodyPr vert="horz" rot="-5400000" anchor="ctr"/>
              <a:lstStyle/>
              <a:p>
                <a:pPr algn="ctr">
                  <a:defRPr/>
                </a:pPr>
                <a:r>
                  <a:rPr lang="en-US" cap="none" sz="1000" b="1" i="0" u="none" baseline="0">
                    <a:solidFill>
                      <a:srgbClr val="000000"/>
                    </a:solidFill>
                  </a:rPr>
                  <a:t>Fraction of Peak Hot Water Demand</a:t>
                </a:r>
              </a:p>
            </c:rich>
          </c:tx>
          <c:layout>
            <c:manualLayout>
              <c:xMode val="factor"/>
              <c:yMode val="factor"/>
              <c:x val="-0.004"/>
              <c:y val="-0.001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3532044"/>
        <c:crossesAt val="1"/>
        <c:crossBetween val="between"/>
        <c:dispUnits/>
      </c:valAx>
      <c:spPr>
        <a:solidFill>
          <a:srgbClr val="FFFFFF"/>
        </a:solidFill>
        <a:ln w="12700">
          <a:solidFill>
            <a:srgbClr val="808080"/>
          </a:solidFill>
        </a:ln>
      </c:spPr>
    </c:plotArea>
    <c:legend>
      <c:legendPos val="r"/>
      <c:layout>
        <c:manualLayout>
          <c:xMode val="edge"/>
          <c:yMode val="edge"/>
          <c:x val="0.41175"/>
          <c:y val="0.1085"/>
          <c:w val="0.156"/>
          <c:h val="0.038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13</xdr:row>
      <xdr:rowOff>57150</xdr:rowOff>
    </xdr:from>
    <xdr:to>
      <xdr:col>5</xdr:col>
      <xdr:colOff>866775</xdr:colOff>
      <xdr:row>13</xdr:row>
      <xdr:rowOff>2190750</xdr:rowOff>
    </xdr:to>
    <xdr:pic>
      <xdr:nvPicPr>
        <xdr:cNvPr id="1" name="Picture 34" descr="Untitled"/>
        <xdr:cNvPicPr preferRelativeResize="1">
          <a:picLocks noChangeAspect="1"/>
        </xdr:cNvPicPr>
      </xdr:nvPicPr>
      <xdr:blipFill>
        <a:blip r:embed="rId1"/>
        <a:srcRect l="16667" r="14686" b="4043"/>
        <a:stretch>
          <a:fillRect/>
        </a:stretch>
      </xdr:blipFill>
      <xdr:spPr>
        <a:xfrm>
          <a:off x="3724275" y="5819775"/>
          <a:ext cx="3409950" cy="2133600"/>
        </a:xfrm>
        <a:prstGeom prst="rect">
          <a:avLst/>
        </a:prstGeom>
        <a:noFill/>
        <a:ln w="9525" cmpd="sng">
          <a:noFill/>
        </a:ln>
      </xdr:spPr>
    </xdr:pic>
    <xdr:clientData/>
  </xdr:twoCellAnchor>
  <xdr:twoCellAnchor editAs="oneCell">
    <xdr:from>
      <xdr:col>4</xdr:col>
      <xdr:colOff>66675</xdr:colOff>
      <xdr:row>20</xdr:row>
      <xdr:rowOff>38100</xdr:rowOff>
    </xdr:from>
    <xdr:to>
      <xdr:col>5</xdr:col>
      <xdr:colOff>1647825</xdr:colOff>
      <xdr:row>20</xdr:row>
      <xdr:rowOff>2466975</xdr:rowOff>
    </xdr:to>
    <xdr:pic>
      <xdr:nvPicPr>
        <xdr:cNvPr id="2" name="Picture 3" descr="PSchool.jpg"/>
        <xdr:cNvPicPr preferRelativeResize="1">
          <a:picLocks noChangeAspect="1"/>
        </xdr:cNvPicPr>
      </xdr:nvPicPr>
      <xdr:blipFill>
        <a:blip r:embed="rId2"/>
        <a:srcRect l="8480" r="15657"/>
        <a:stretch>
          <a:fillRect/>
        </a:stretch>
      </xdr:blipFill>
      <xdr:spPr>
        <a:xfrm>
          <a:off x="4572000" y="9696450"/>
          <a:ext cx="3343275" cy="2428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5</xdr:row>
      <xdr:rowOff>57150</xdr:rowOff>
    </xdr:from>
    <xdr:to>
      <xdr:col>10</xdr:col>
      <xdr:colOff>38100</xdr:colOff>
      <xdr:row>26</xdr:row>
      <xdr:rowOff>76200</xdr:rowOff>
    </xdr:to>
    <xdr:graphicFrame>
      <xdr:nvGraphicFramePr>
        <xdr:cNvPr id="1" name="Chart 1"/>
        <xdr:cNvGraphicFramePr/>
      </xdr:nvGraphicFramePr>
      <xdr:xfrm>
        <a:off x="342900" y="723900"/>
        <a:ext cx="5029200" cy="2819400"/>
      </xdr:xfrm>
      <a:graphic>
        <a:graphicData uri="http://schemas.openxmlformats.org/drawingml/2006/chart">
          <c:chart xmlns:c="http://schemas.openxmlformats.org/drawingml/2006/chart" r:id="rId1"/>
        </a:graphicData>
      </a:graphic>
    </xdr:graphicFrame>
    <xdr:clientData/>
  </xdr:twoCellAnchor>
  <xdr:twoCellAnchor>
    <xdr:from>
      <xdr:col>0</xdr:col>
      <xdr:colOff>342900</xdr:colOff>
      <xdr:row>27</xdr:row>
      <xdr:rowOff>38100</xdr:rowOff>
    </xdr:from>
    <xdr:to>
      <xdr:col>10</xdr:col>
      <xdr:colOff>38100</xdr:colOff>
      <xdr:row>48</xdr:row>
      <xdr:rowOff>66675</xdr:rowOff>
    </xdr:to>
    <xdr:graphicFrame>
      <xdr:nvGraphicFramePr>
        <xdr:cNvPr id="2" name="Chart 2"/>
        <xdr:cNvGraphicFramePr/>
      </xdr:nvGraphicFramePr>
      <xdr:xfrm>
        <a:off x="342900" y="3638550"/>
        <a:ext cx="5029200" cy="2828925"/>
      </xdr:xfrm>
      <a:graphic>
        <a:graphicData uri="http://schemas.openxmlformats.org/drawingml/2006/chart">
          <c:chart xmlns:c="http://schemas.openxmlformats.org/drawingml/2006/chart" r:id="rId2"/>
        </a:graphicData>
      </a:graphic>
    </xdr:graphicFrame>
    <xdr:clientData/>
  </xdr:twoCellAnchor>
  <xdr:twoCellAnchor>
    <xdr:from>
      <xdr:col>10</xdr:col>
      <xdr:colOff>438150</xdr:colOff>
      <xdr:row>5</xdr:row>
      <xdr:rowOff>66675</xdr:rowOff>
    </xdr:from>
    <xdr:to>
      <xdr:col>20</xdr:col>
      <xdr:colOff>133350</xdr:colOff>
      <xdr:row>26</xdr:row>
      <xdr:rowOff>85725</xdr:rowOff>
    </xdr:to>
    <xdr:graphicFrame>
      <xdr:nvGraphicFramePr>
        <xdr:cNvPr id="3" name="Chart 3"/>
        <xdr:cNvGraphicFramePr/>
      </xdr:nvGraphicFramePr>
      <xdr:xfrm>
        <a:off x="5772150" y="733425"/>
        <a:ext cx="5029200" cy="2819400"/>
      </xdr:xfrm>
      <a:graphic>
        <a:graphicData uri="http://schemas.openxmlformats.org/drawingml/2006/chart">
          <c:chart xmlns:c="http://schemas.openxmlformats.org/drawingml/2006/chart" r:id="rId3"/>
        </a:graphicData>
      </a:graphic>
    </xdr:graphicFrame>
    <xdr:clientData/>
  </xdr:twoCellAnchor>
  <xdr:twoCellAnchor>
    <xdr:from>
      <xdr:col>10</xdr:col>
      <xdr:colOff>419100</xdr:colOff>
      <xdr:row>27</xdr:row>
      <xdr:rowOff>28575</xdr:rowOff>
    </xdr:from>
    <xdr:to>
      <xdr:col>20</xdr:col>
      <xdr:colOff>114300</xdr:colOff>
      <xdr:row>48</xdr:row>
      <xdr:rowOff>57150</xdr:rowOff>
    </xdr:to>
    <xdr:graphicFrame>
      <xdr:nvGraphicFramePr>
        <xdr:cNvPr id="4" name="Chart 4"/>
        <xdr:cNvGraphicFramePr/>
      </xdr:nvGraphicFramePr>
      <xdr:xfrm>
        <a:off x="5753100" y="3629025"/>
        <a:ext cx="5029200" cy="2828925"/>
      </xdr:xfrm>
      <a:graphic>
        <a:graphicData uri="http://schemas.openxmlformats.org/drawingml/2006/chart">
          <c:chart xmlns:c="http://schemas.openxmlformats.org/drawingml/2006/chart" r:id="rId4"/>
        </a:graphicData>
      </a:graphic>
    </xdr:graphicFrame>
    <xdr:clientData/>
  </xdr:twoCellAnchor>
  <xdr:twoCellAnchor>
    <xdr:from>
      <xdr:col>0</xdr:col>
      <xdr:colOff>361950</xdr:colOff>
      <xdr:row>49</xdr:row>
      <xdr:rowOff>9525</xdr:rowOff>
    </xdr:from>
    <xdr:to>
      <xdr:col>10</xdr:col>
      <xdr:colOff>57150</xdr:colOff>
      <xdr:row>70</xdr:row>
      <xdr:rowOff>28575</xdr:rowOff>
    </xdr:to>
    <xdr:graphicFrame>
      <xdr:nvGraphicFramePr>
        <xdr:cNvPr id="5" name="Chart 6"/>
        <xdr:cNvGraphicFramePr/>
      </xdr:nvGraphicFramePr>
      <xdr:xfrm>
        <a:off x="361950" y="6543675"/>
        <a:ext cx="5029200" cy="2819400"/>
      </xdr:xfrm>
      <a:graphic>
        <a:graphicData uri="http://schemas.openxmlformats.org/drawingml/2006/chart">
          <c:chart xmlns:c="http://schemas.openxmlformats.org/drawingml/2006/chart" r:id="rId5"/>
        </a:graphicData>
      </a:graphic>
    </xdr:graphicFrame>
    <xdr:clientData/>
  </xdr:twoCellAnchor>
  <xdr:oneCellAnchor>
    <xdr:from>
      <xdr:col>5</xdr:col>
      <xdr:colOff>257175</xdr:colOff>
      <xdr:row>1</xdr:row>
      <xdr:rowOff>0</xdr:rowOff>
    </xdr:from>
    <xdr:ext cx="5029200" cy="361950"/>
    <xdr:sp>
      <xdr:nvSpPr>
        <xdr:cNvPr id="6" name="TextBox 7"/>
        <xdr:cNvSpPr txBox="1">
          <a:spLocks noChangeArrowheads="1"/>
        </xdr:cNvSpPr>
      </xdr:nvSpPr>
      <xdr:spPr>
        <a:xfrm>
          <a:off x="2924175" y="133350"/>
          <a:ext cx="5029200" cy="3619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Primary School: Weekday Schedules</a:t>
          </a:r>
        </a:p>
      </xdr:txBody>
    </xdr:sp>
    <xdr:clientData/>
  </xdr:oneCellAnchor>
  <xdr:twoCellAnchor editAs="absolute">
    <xdr:from>
      <xdr:col>54</xdr:col>
      <xdr:colOff>0</xdr:colOff>
      <xdr:row>0</xdr:row>
      <xdr:rowOff>0</xdr:rowOff>
    </xdr:from>
    <xdr:to>
      <xdr:col>70</xdr:col>
      <xdr:colOff>19050</xdr:colOff>
      <xdr:row>43</xdr:row>
      <xdr:rowOff>76200</xdr:rowOff>
    </xdr:to>
    <xdr:graphicFrame>
      <xdr:nvGraphicFramePr>
        <xdr:cNvPr id="7" name="Chart 12"/>
        <xdr:cNvGraphicFramePr/>
      </xdr:nvGraphicFramePr>
      <xdr:xfrm>
        <a:off x="28803600" y="0"/>
        <a:ext cx="8553450" cy="5810250"/>
      </xdr:xfrm>
      <a:graphic>
        <a:graphicData uri="http://schemas.openxmlformats.org/drawingml/2006/chart">
          <c:chart xmlns:c="http://schemas.openxmlformats.org/drawingml/2006/chart" r:id="rId6"/>
        </a:graphicData>
      </a:graphic>
    </xdr:graphicFrame>
    <xdr:clientData/>
  </xdr:twoCellAnchor>
  <xdr:twoCellAnchor editAs="absolute">
    <xdr:from>
      <xdr:col>54</xdr:col>
      <xdr:colOff>0</xdr:colOff>
      <xdr:row>45</xdr:row>
      <xdr:rowOff>0</xdr:rowOff>
    </xdr:from>
    <xdr:to>
      <xdr:col>70</xdr:col>
      <xdr:colOff>19050</xdr:colOff>
      <xdr:row>88</xdr:row>
      <xdr:rowOff>76200</xdr:rowOff>
    </xdr:to>
    <xdr:graphicFrame>
      <xdr:nvGraphicFramePr>
        <xdr:cNvPr id="8" name="Chart 13"/>
        <xdr:cNvGraphicFramePr/>
      </xdr:nvGraphicFramePr>
      <xdr:xfrm>
        <a:off x="28803600" y="6000750"/>
        <a:ext cx="8553450" cy="5810250"/>
      </xdr:xfrm>
      <a:graphic>
        <a:graphicData uri="http://schemas.openxmlformats.org/drawingml/2006/chart">
          <c:chart xmlns:c="http://schemas.openxmlformats.org/drawingml/2006/chart" r:id="rId7"/>
        </a:graphicData>
      </a:graphic>
    </xdr:graphicFrame>
    <xdr:clientData/>
  </xdr:twoCellAnchor>
  <xdr:twoCellAnchor editAs="absolute">
    <xdr:from>
      <xdr:col>70</xdr:col>
      <xdr:colOff>0</xdr:colOff>
      <xdr:row>0</xdr:row>
      <xdr:rowOff>0</xdr:rowOff>
    </xdr:from>
    <xdr:to>
      <xdr:col>86</xdr:col>
      <xdr:colOff>19050</xdr:colOff>
      <xdr:row>43</xdr:row>
      <xdr:rowOff>76200</xdr:rowOff>
    </xdr:to>
    <xdr:graphicFrame>
      <xdr:nvGraphicFramePr>
        <xdr:cNvPr id="9" name="Chart 14"/>
        <xdr:cNvGraphicFramePr/>
      </xdr:nvGraphicFramePr>
      <xdr:xfrm>
        <a:off x="37338000" y="0"/>
        <a:ext cx="8553450" cy="5810250"/>
      </xdr:xfrm>
      <a:graphic>
        <a:graphicData uri="http://schemas.openxmlformats.org/drawingml/2006/chart">
          <c:chart xmlns:c="http://schemas.openxmlformats.org/drawingml/2006/chart" r:id="rId8"/>
        </a:graphicData>
      </a:graphic>
    </xdr:graphicFrame>
    <xdr:clientData/>
  </xdr:twoCellAnchor>
  <xdr:twoCellAnchor editAs="absolute">
    <xdr:from>
      <xdr:col>70</xdr:col>
      <xdr:colOff>0</xdr:colOff>
      <xdr:row>45</xdr:row>
      <xdr:rowOff>0</xdr:rowOff>
    </xdr:from>
    <xdr:to>
      <xdr:col>86</xdr:col>
      <xdr:colOff>19050</xdr:colOff>
      <xdr:row>88</xdr:row>
      <xdr:rowOff>76200</xdr:rowOff>
    </xdr:to>
    <xdr:graphicFrame>
      <xdr:nvGraphicFramePr>
        <xdr:cNvPr id="10" name="Chart 15"/>
        <xdr:cNvGraphicFramePr/>
      </xdr:nvGraphicFramePr>
      <xdr:xfrm>
        <a:off x="37338000" y="6000750"/>
        <a:ext cx="8553450" cy="5810250"/>
      </xdr:xfrm>
      <a:graphic>
        <a:graphicData uri="http://schemas.openxmlformats.org/drawingml/2006/chart">
          <c:chart xmlns:c="http://schemas.openxmlformats.org/drawingml/2006/chart" r:id="rId9"/>
        </a:graphicData>
      </a:graphic>
    </xdr:graphicFrame>
    <xdr:clientData/>
  </xdr:twoCellAnchor>
  <xdr:twoCellAnchor editAs="absolute">
    <xdr:from>
      <xdr:col>86</xdr:col>
      <xdr:colOff>0</xdr:colOff>
      <xdr:row>3</xdr:row>
      <xdr:rowOff>0</xdr:rowOff>
    </xdr:from>
    <xdr:to>
      <xdr:col>102</xdr:col>
      <xdr:colOff>19050</xdr:colOff>
      <xdr:row>46</xdr:row>
      <xdr:rowOff>76200</xdr:rowOff>
    </xdr:to>
    <xdr:graphicFrame>
      <xdr:nvGraphicFramePr>
        <xdr:cNvPr id="11" name="Chart 16"/>
        <xdr:cNvGraphicFramePr/>
      </xdr:nvGraphicFramePr>
      <xdr:xfrm>
        <a:off x="45872400" y="400050"/>
        <a:ext cx="8553450" cy="5810250"/>
      </xdr:xfrm>
      <a:graphic>
        <a:graphicData uri="http://schemas.openxmlformats.org/drawingml/2006/chart">
          <c:chart xmlns:c="http://schemas.openxmlformats.org/drawingml/2006/chart" r:id="rId10"/>
        </a:graphicData>
      </a:graphic>
    </xdr:graphicFrame>
    <xdr:clientData/>
  </xdr:twoCellAnchor>
  <xdr:twoCellAnchor editAs="absolute">
    <xdr:from>
      <xdr:col>86</xdr:col>
      <xdr:colOff>0</xdr:colOff>
      <xdr:row>50</xdr:row>
      <xdr:rowOff>0</xdr:rowOff>
    </xdr:from>
    <xdr:to>
      <xdr:col>102</xdr:col>
      <xdr:colOff>19050</xdr:colOff>
      <xdr:row>93</xdr:row>
      <xdr:rowOff>76200</xdr:rowOff>
    </xdr:to>
    <xdr:graphicFrame>
      <xdr:nvGraphicFramePr>
        <xdr:cNvPr id="12" name="Chart 17"/>
        <xdr:cNvGraphicFramePr/>
      </xdr:nvGraphicFramePr>
      <xdr:xfrm>
        <a:off x="45872400" y="6667500"/>
        <a:ext cx="8553450" cy="5810250"/>
      </xdr:xfrm>
      <a:graphic>
        <a:graphicData uri="http://schemas.openxmlformats.org/drawingml/2006/chart">
          <c:chart xmlns:c="http://schemas.openxmlformats.org/drawingml/2006/chart" r:id="rId1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nl\projects\AEDG\Lodging\PTAC%20Rulemaking%20Prototype\sim_input_assumptions\PTAC&amp;PTHP_PerformanceAssump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nl\projects\Documents%20and%20Settings\d3l162\Desktop\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ctric Resistance Heater"/>
      <sheetName val="Fan CFM@208"/>
      <sheetName val="Fan CFM@208 (4 manufactures)"/>
      <sheetName val="Fan CFM@230"/>
      <sheetName val="Fan Inputs"/>
      <sheetName val="EIR|HIR Calcus"/>
      <sheetName val="COPs for TSLs (06-28-07)"/>
      <sheetName val="COPs for TSLs (05-01-07)"/>
      <sheetName val="EIR|HIR Calcus_OLD"/>
      <sheetName val="Fan Inputs (Sensitivity)"/>
      <sheetName val="PTAC EIR Calcus (Sensivity)"/>
      <sheetName val="DEER EIR Calcus"/>
      <sheetName val="DOE2 Performance Curves"/>
      <sheetName val="Heat Pump"/>
      <sheetName val="Coefficients"/>
      <sheetName val="oldfan energy"/>
      <sheetName val="PTAC Capacity"/>
      <sheetName val="PTAC Compressor energy"/>
    </sheetNames>
    <sheetDataSet>
      <sheetData sheetId="9">
        <row r="83">
          <cell r="G83">
            <v>75.46096369946989</v>
          </cell>
        </row>
        <row r="84">
          <cell r="G84">
            <v>112.95518090134468</v>
          </cell>
        </row>
        <row r="85">
          <cell r="G85">
            <v>172.08760656282823</v>
          </cell>
        </row>
        <row r="87">
          <cell r="G87">
            <v>73.3252760475981</v>
          </cell>
        </row>
        <row r="88">
          <cell r="G88">
            <v>111.19187688360101</v>
          </cell>
        </row>
        <row r="89">
          <cell r="G89">
            <v>154.07843843416015</v>
          </cell>
        </row>
        <row r="91">
          <cell r="G91">
            <v>70.47769251176904</v>
          </cell>
        </row>
        <row r="92">
          <cell r="G92">
            <v>104.24238457837595</v>
          </cell>
        </row>
        <row r="93">
          <cell r="G93">
            <v>144.07334502934455</v>
          </cell>
        </row>
        <row r="95">
          <cell r="G95">
            <v>69.05390074385453</v>
          </cell>
        </row>
        <row r="96">
          <cell r="G96">
            <v>101.92588714330094</v>
          </cell>
        </row>
        <row r="97">
          <cell r="G97">
            <v>130.06621426260273</v>
          </cell>
        </row>
        <row r="99">
          <cell r="G99">
            <v>65.4944213240682</v>
          </cell>
        </row>
        <row r="100">
          <cell r="G100">
            <v>96.13464355561337</v>
          </cell>
        </row>
        <row r="101">
          <cell r="G101">
            <v>120.06112085778713</v>
          </cell>
        </row>
      </sheetData>
      <sheetData sheetId="12">
        <row r="3">
          <cell r="C3">
            <v>12.1</v>
          </cell>
          <cell r="D3">
            <v>11.1</v>
          </cell>
        </row>
        <row r="7">
          <cell r="B7">
            <v>40</v>
          </cell>
          <cell r="C7">
            <v>67</v>
          </cell>
          <cell r="M7">
            <v>0</v>
          </cell>
        </row>
        <row r="8">
          <cell r="B8">
            <v>45</v>
          </cell>
          <cell r="C8">
            <v>67</v>
          </cell>
          <cell r="M8">
            <v>0.01</v>
          </cell>
        </row>
        <row r="9">
          <cell r="B9">
            <v>50</v>
          </cell>
          <cell r="C9">
            <v>67</v>
          </cell>
          <cell r="M9">
            <v>0.02</v>
          </cell>
        </row>
        <row r="10">
          <cell r="B10">
            <v>55</v>
          </cell>
          <cell r="C10">
            <v>67</v>
          </cell>
          <cell r="M10">
            <v>0.03</v>
          </cell>
        </row>
        <row r="11">
          <cell r="B11">
            <v>60</v>
          </cell>
          <cell r="C11">
            <v>67</v>
          </cell>
          <cell r="M11">
            <v>0.04</v>
          </cell>
        </row>
        <row r="12">
          <cell r="B12">
            <v>65</v>
          </cell>
          <cell r="C12">
            <v>67</v>
          </cell>
          <cell r="M12">
            <v>0.05</v>
          </cell>
        </row>
        <row r="13">
          <cell r="B13">
            <v>70</v>
          </cell>
          <cell r="C13">
            <v>67</v>
          </cell>
          <cell r="M13">
            <v>0.1</v>
          </cell>
        </row>
        <row r="14">
          <cell r="B14">
            <v>75</v>
          </cell>
          <cell r="C14">
            <v>67</v>
          </cell>
          <cell r="M14">
            <v>0.15000000000000002</v>
          </cell>
        </row>
        <row r="15">
          <cell r="B15">
            <v>80</v>
          </cell>
          <cell r="C15">
            <v>67</v>
          </cell>
          <cell r="M15">
            <v>0.2</v>
          </cell>
        </row>
        <row r="16">
          <cell r="B16">
            <v>85</v>
          </cell>
          <cell r="C16">
            <v>67</v>
          </cell>
          <cell r="M16">
            <v>0.25</v>
          </cell>
        </row>
        <row r="17">
          <cell r="B17">
            <v>90</v>
          </cell>
          <cell r="C17">
            <v>67</v>
          </cell>
          <cell r="M17">
            <v>0.3</v>
          </cell>
        </row>
        <row r="18">
          <cell r="B18">
            <v>95</v>
          </cell>
          <cell r="C18">
            <v>67</v>
          </cell>
          <cell r="M18">
            <v>0.35</v>
          </cell>
        </row>
        <row r="19">
          <cell r="B19">
            <v>100</v>
          </cell>
          <cell r="C19">
            <v>67</v>
          </cell>
          <cell r="M19">
            <v>0.39999999999999997</v>
          </cell>
        </row>
        <row r="20">
          <cell r="B20">
            <v>105</v>
          </cell>
          <cell r="C20">
            <v>67</v>
          </cell>
          <cell r="M20">
            <v>0.44999999999999996</v>
          </cell>
        </row>
        <row r="21">
          <cell r="B21">
            <v>110</v>
          </cell>
          <cell r="C21">
            <v>67</v>
          </cell>
          <cell r="M21">
            <v>0.49999999999999994</v>
          </cell>
        </row>
        <row r="22">
          <cell r="B22">
            <v>115</v>
          </cell>
          <cell r="C22">
            <v>67</v>
          </cell>
          <cell r="M22">
            <v>0.5499999999999999</v>
          </cell>
        </row>
        <row r="23">
          <cell r="B23">
            <v>120</v>
          </cell>
          <cell r="C23">
            <v>67</v>
          </cell>
          <cell r="M23">
            <v>0.6</v>
          </cell>
        </row>
        <row r="24">
          <cell r="C24">
            <v>62</v>
          </cell>
          <cell r="M24">
            <v>0.7</v>
          </cell>
        </row>
        <row r="25">
          <cell r="C25">
            <v>62</v>
          </cell>
          <cell r="M25">
            <v>0.7999999999999999</v>
          </cell>
        </row>
        <row r="26">
          <cell r="C26">
            <v>62</v>
          </cell>
          <cell r="M26">
            <v>0.8999999999999999</v>
          </cell>
        </row>
        <row r="27">
          <cell r="C27">
            <v>62</v>
          </cell>
          <cell r="M27">
            <v>0.9999999999999999</v>
          </cell>
        </row>
        <row r="28">
          <cell r="C28">
            <v>62</v>
          </cell>
        </row>
        <row r="29">
          <cell r="C29">
            <v>62</v>
          </cell>
        </row>
        <row r="30">
          <cell r="C30">
            <v>62</v>
          </cell>
        </row>
        <row r="31">
          <cell r="C31">
            <v>62</v>
          </cell>
        </row>
        <row r="32">
          <cell r="C32">
            <v>62</v>
          </cell>
        </row>
        <row r="33">
          <cell r="C33">
            <v>62</v>
          </cell>
        </row>
        <row r="34">
          <cell r="C34">
            <v>62</v>
          </cell>
        </row>
        <row r="35">
          <cell r="C35">
            <v>62</v>
          </cell>
        </row>
        <row r="36">
          <cell r="C36">
            <v>62</v>
          </cell>
        </row>
        <row r="37">
          <cell r="C37">
            <v>62</v>
          </cell>
        </row>
      </sheetData>
      <sheetData sheetId="14">
        <row r="3">
          <cell r="C3">
            <v>1.1839345</v>
          </cell>
          <cell r="D3">
            <v>-0.0081087</v>
          </cell>
          <cell r="E3">
            <v>0.00021104</v>
          </cell>
          <cell r="F3">
            <v>-0.0061425</v>
          </cell>
          <cell r="G3">
            <v>1.62E-06</v>
          </cell>
          <cell r="H3">
            <v>-3E-06</v>
          </cell>
        </row>
        <row r="4">
          <cell r="C4">
            <v>-0.6550461</v>
          </cell>
          <cell r="D4">
            <v>0.03889096</v>
          </cell>
          <cell r="E4">
            <v>-0.0001925</v>
          </cell>
          <cell r="F4">
            <v>0.00130464</v>
          </cell>
          <cell r="G4">
            <v>0.00013517</v>
          </cell>
          <cell r="H4">
            <v>-0.0002247</v>
          </cell>
        </row>
        <row r="5">
          <cell r="C5">
            <v>6.3112709</v>
          </cell>
          <cell r="D5">
            <v>-0.1129951</v>
          </cell>
          <cell r="E5">
            <v>0.00043336</v>
          </cell>
          <cell r="F5">
            <v>0.00377381</v>
          </cell>
          <cell r="G5">
            <v>-4.99E-05</v>
          </cell>
          <cell r="H5">
            <v>6.375E-05</v>
          </cell>
        </row>
        <row r="6">
          <cell r="C6">
            <v>0.125</v>
          </cell>
          <cell r="D6">
            <v>0.875</v>
          </cell>
          <cell r="E6">
            <v>0</v>
          </cell>
          <cell r="F6">
            <v>0</v>
          </cell>
        </row>
        <row r="8">
          <cell r="C8">
            <v>2.73404E-06</v>
          </cell>
          <cell r="D8">
            <v>1.05259</v>
          </cell>
          <cell r="E8">
            <v>-0.0552087</v>
          </cell>
          <cell r="F8">
            <v>0.00262236</v>
          </cell>
        </row>
        <row r="9">
          <cell r="C9">
            <v>-0.00057143</v>
          </cell>
          <cell r="D9">
            <v>1.2285714</v>
          </cell>
          <cell r="E9">
            <v>-0.22857143</v>
          </cell>
        </row>
        <row r="10">
          <cell r="C10">
            <v>0.125</v>
          </cell>
          <cell r="D10">
            <v>0.875</v>
          </cell>
        </row>
        <row r="11">
          <cell r="C11">
            <v>0.20123007</v>
          </cell>
          <cell r="D11">
            <v>-0.0312175</v>
          </cell>
          <cell r="E11">
            <v>1.9504979</v>
          </cell>
          <cell r="F11">
            <v>-1.1205104</v>
          </cell>
        </row>
        <row r="13">
          <cell r="C13">
            <v>0.0101858</v>
          </cell>
          <cell r="D13">
            <v>1.18131</v>
          </cell>
          <cell r="E13">
            <v>-0.246748</v>
          </cell>
          <cell r="F13">
            <v>0.0555745</v>
          </cell>
        </row>
        <row r="15">
          <cell r="C15">
            <v>6.25583E-05</v>
          </cell>
          <cell r="D15">
            <v>1.17517</v>
          </cell>
          <cell r="E15">
            <v>-0.201513</v>
          </cell>
          <cell r="F15">
            <v>0.0263344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TAC 9000 Btuh"/>
      <sheetName val="PTAC 12000 Btuh"/>
    </sheetNames>
    <sheetDataSet>
      <sheetData sheetId="0">
        <row r="2">
          <cell r="B2">
            <v>9000</v>
          </cell>
        </row>
        <row r="5">
          <cell r="F5">
            <v>52.98273155416007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127"/>
  <sheetViews>
    <sheetView tabSelected="1" zoomScale="80" zoomScaleNormal="80" zoomScalePageLayoutView="0" workbookViewId="0" topLeftCell="A1">
      <selection activeCell="M64" sqref="M64"/>
    </sheetView>
  </sheetViews>
  <sheetFormatPr defaultColWidth="10.33203125" defaultRowHeight="10.5"/>
  <cols>
    <col min="1" max="1" width="5" style="3" customWidth="1"/>
    <col min="2" max="2" width="25.33203125" style="3" customWidth="1"/>
    <col min="3" max="3" width="17.66015625" style="3" customWidth="1"/>
    <col min="4" max="6" width="30.83203125" style="3" customWidth="1"/>
    <col min="7" max="7" width="30.83203125" style="6" customWidth="1"/>
    <col min="8" max="9" width="10.33203125" style="1" customWidth="1"/>
    <col min="10" max="16384" width="10.33203125" style="1" customWidth="1"/>
  </cols>
  <sheetData>
    <row r="1" spans="1:7" ht="17.25">
      <c r="A1" s="430" t="s">
        <v>322</v>
      </c>
      <c r="B1" s="430"/>
      <c r="C1" s="430"/>
      <c r="D1" s="430"/>
      <c r="E1" s="430"/>
      <c r="F1" s="430"/>
      <c r="G1" s="430"/>
    </row>
    <row r="2" spans="1:7" s="3" customFormat="1" ht="16.5" customHeight="1" thickBot="1">
      <c r="A2" s="431" t="s">
        <v>404</v>
      </c>
      <c r="B2" s="431"/>
      <c r="C2" s="431"/>
      <c r="D2" s="431"/>
      <c r="E2" s="431"/>
      <c r="F2" s="431"/>
      <c r="G2" s="431"/>
    </row>
    <row r="3" spans="1:7" ht="18" customHeight="1">
      <c r="A3" s="310"/>
      <c r="B3" s="312" t="s">
        <v>93</v>
      </c>
      <c r="C3" s="313"/>
      <c r="D3" s="312" t="s">
        <v>323</v>
      </c>
      <c r="E3" s="312"/>
      <c r="F3" s="312"/>
      <c r="G3" s="316" t="s">
        <v>166</v>
      </c>
    </row>
    <row r="4" spans="1:7" ht="60" customHeight="1">
      <c r="A4" s="311"/>
      <c r="B4" s="314"/>
      <c r="C4" s="315"/>
      <c r="D4" s="314"/>
      <c r="E4" s="314"/>
      <c r="F4" s="314"/>
      <c r="G4" s="317"/>
    </row>
    <row r="5" spans="1:7" s="2" customFormat="1" ht="18.75" customHeight="1">
      <c r="A5" s="311"/>
      <c r="B5" s="314"/>
      <c r="C5" s="315"/>
      <c r="D5" s="314"/>
      <c r="E5" s="314"/>
      <c r="F5" s="314"/>
      <c r="G5" s="318"/>
    </row>
    <row r="6" spans="1:7" s="3" customFormat="1" ht="18" thickBot="1">
      <c r="A6" s="284" t="s">
        <v>14</v>
      </c>
      <c r="B6" s="285"/>
      <c r="C6" s="285"/>
      <c r="D6" s="23"/>
      <c r="E6" s="23"/>
      <c r="F6" s="23"/>
      <c r="G6" s="55"/>
    </row>
    <row r="7" spans="1:7" s="3" customFormat="1" ht="15" customHeight="1">
      <c r="A7" s="16"/>
      <c r="B7" s="286" t="s">
        <v>94</v>
      </c>
      <c r="C7" s="287"/>
      <c r="D7" s="288" t="s">
        <v>95</v>
      </c>
      <c r="E7" s="289"/>
      <c r="F7" s="290"/>
      <c r="G7" s="4"/>
    </row>
    <row r="8" spans="1:7" ht="184.5">
      <c r="A8" s="12"/>
      <c r="B8" s="291" t="s">
        <v>96</v>
      </c>
      <c r="C8" s="292"/>
      <c r="D8" s="180" t="s">
        <v>165</v>
      </c>
      <c r="E8" s="181" t="s">
        <v>164</v>
      </c>
      <c r="F8" s="182" t="s">
        <v>97</v>
      </c>
      <c r="G8" s="183" t="s">
        <v>152</v>
      </c>
    </row>
    <row r="9" spans="1:7" ht="14.25" customHeight="1">
      <c r="A9" s="12"/>
      <c r="B9" s="293" t="s">
        <v>98</v>
      </c>
      <c r="C9" s="292"/>
      <c r="D9" s="294" t="s">
        <v>15</v>
      </c>
      <c r="E9" s="295"/>
      <c r="F9" s="296"/>
      <c r="G9" s="184"/>
    </row>
    <row r="10" spans="1:7" ht="14.25" customHeight="1">
      <c r="A10" s="17"/>
      <c r="B10" s="257" t="s">
        <v>99</v>
      </c>
      <c r="C10" s="297"/>
      <c r="D10" s="298" t="s">
        <v>167</v>
      </c>
      <c r="E10" s="299"/>
      <c r="F10" s="300"/>
      <c r="G10" s="185"/>
    </row>
    <row r="11" spans="1:7" ht="30" customHeight="1" thickBot="1">
      <c r="A11" s="17"/>
      <c r="B11" s="319" t="s">
        <v>100</v>
      </c>
      <c r="C11" s="320"/>
      <c r="D11" s="281" t="s">
        <v>177</v>
      </c>
      <c r="E11" s="282"/>
      <c r="F11" s="283"/>
      <c r="G11" s="185"/>
    </row>
    <row r="12" spans="1:7" ht="17.25" customHeight="1" thickBot="1">
      <c r="A12" s="267" t="s">
        <v>16</v>
      </c>
      <c r="B12" s="268"/>
      <c r="C12" s="268"/>
      <c r="D12" s="13"/>
      <c r="E12" s="13"/>
      <c r="F12" s="13"/>
      <c r="G12" s="186"/>
    </row>
    <row r="13" spans="1:7" s="2" customFormat="1" ht="30" customHeight="1">
      <c r="A13" s="18"/>
      <c r="B13" s="269" t="s">
        <v>101</v>
      </c>
      <c r="C13" s="270"/>
      <c r="D13" s="271" t="s">
        <v>380</v>
      </c>
      <c r="E13" s="272"/>
      <c r="F13" s="273"/>
      <c r="G13" s="187"/>
    </row>
    <row r="14" spans="1:7" ht="184.5" customHeight="1">
      <c r="A14" s="19"/>
      <c r="B14" s="274" t="s">
        <v>102</v>
      </c>
      <c r="C14" s="251"/>
      <c r="D14" s="275"/>
      <c r="E14" s="276"/>
      <c r="F14" s="277"/>
      <c r="G14" s="188"/>
    </row>
    <row r="15" spans="1:7" ht="12.75">
      <c r="A15" s="12"/>
      <c r="B15" s="246" t="s">
        <v>103</v>
      </c>
      <c r="C15" s="251"/>
      <c r="D15" s="278">
        <v>1.3</v>
      </c>
      <c r="E15" s="279"/>
      <c r="F15" s="280"/>
      <c r="G15" s="188"/>
    </row>
    <row r="16" spans="1:7" s="2" customFormat="1" ht="23.25" customHeight="1">
      <c r="A16" s="9"/>
      <c r="B16" s="246" t="s">
        <v>17</v>
      </c>
      <c r="C16" s="247"/>
      <c r="D16" s="248">
        <v>1</v>
      </c>
      <c r="E16" s="249"/>
      <c r="F16" s="250"/>
      <c r="G16" s="189"/>
    </row>
    <row r="17" spans="1:7" s="2" customFormat="1" ht="45.75" customHeight="1">
      <c r="A17" s="9"/>
      <c r="B17" s="246" t="s">
        <v>104</v>
      </c>
      <c r="C17" s="251"/>
      <c r="D17" s="252" t="s">
        <v>381</v>
      </c>
      <c r="E17" s="253"/>
      <c r="F17" s="254"/>
      <c r="G17" s="190"/>
    </row>
    <row r="18" spans="1:7" ht="15" customHeight="1">
      <c r="A18" s="12"/>
      <c r="B18" s="306" t="s">
        <v>18</v>
      </c>
      <c r="C18" s="263"/>
      <c r="D18" s="307" t="s">
        <v>382</v>
      </c>
      <c r="E18" s="308"/>
      <c r="F18" s="309"/>
      <c r="G18" s="301"/>
    </row>
    <row r="19" spans="1:7" ht="12.75">
      <c r="A19" s="12"/>
      <c r="B19" s="246" t="s">
        <v>19</v>
      </c>
      <c r="C19" s="263"/>
      <c r="D19" s="264" t="s">
        <v>105</v>
      </c>
      <c r="E19" s="265"/>
      <c r="F19" s="266"/>
      <c r="G19" s="302"/>
    </row>
    <row r="20" spans="1:7" ht="12.75">
      <c r="A20" s="12"/>
      <c r="B20" s="246" t="s">
        <v>20</v>
      </c>
      <c r="C20" s="263"/>
      <c r="D20" s="303" t="s">
        <v>154</v>
      </c>
      <c r="E20" s="304"/>
      <c r="F20" s="305"/>
      <c r="G20" s="191"/>
    </row>
    <row r="21" spans="1:7" ht="228" customHeight="1">
      <c r="A21" s="12"/>
      <c r="B21" s="255" t="s">
        <v>13</v>
      </c>
      <c r="C21" s="256"/>
      <c r="D21" s="212" t="s">
        <v>407</v>
      </c>
      <c r="E21" s="261"/>
      <c r="F21" s="262"/>
      <c r="G21" s="183"/>
    </row>
    <row r="22" spans="1:7" ht="33.75" customHeight="1">
      <c r="A22" s="49"/>
      <c r="B22" s="257" t="s">
        <v>106</v>
      </c>
      <c r="C22" s="251"/>
      <c r="D22" s="258">
        <v>13</v>
      </c>
      <c r="E22" s="259"/>
      <c r="F22" s="260"/>
      <c r="G22" s="183"/>
    </row>
    <row r="23" spans="1:7" ht="27.75" customHeight="1">
      <c r="A23" s="17"/>
      <c r="B23" s="257" t="s">
        <v>107</v>
      </c>
      <c r="C23" s="297"/>
      <c r="D23" s="334">
        <v>13</v>
      </c>
      <c r="E23" s="335"/>
      <c r="F23" s="336"/>
      <c r="G23" s="192"/>
    </row>
    <row r="24" spans="1:7" ht="36.75" customHeight="1" thickBot="1">
      <c r="A24" s="17"/>
      <c r="B24" s="344" t="s">
        <v>108</v>
      </c>
      <c r="C24" s="256"/>
      <c r="D24" s="345" t="s">
        <v>388</v>
      </c>
      <c r="E24" s="346"/>
      <c r="F24" s="347"/>
      <c r="G24" s="192"/>
    </row>
    <row r="25" spans="1:7" ht="18" customHeight="1" thickBot="1">
      <c r="A25" s="348" t="s">
        <v>109</v>
      </c>
      <c r="B25" s="349"/>
      <c r="C25" s="349"/>
      <c r="D25" s="5"/>
      <c r="E25" s="5"/>
      <c r="F25" s="5"/>
      <c r="G25" s="193"/>
    </row>
    <row r="26" spans="1:7" ht="15" customHeight="1">
      <c r="A26" s="50"/>
      <c r="B26" s="350" t="s">
        <v>21</v>
      </c>
      <c r="C26" s="351"/>
      <c r="D26" s="39"/>
      <c r="E26" s="39"/>
      <c r="F26" s="39"/>
      <c r="G26" s="194"/>
    </row>
    <row r="27" spans="1:7" s="2" customFormat="1" ht="108" customHeight="1">
      <c r="A27" s="9"/>
      <c r="B27" s="332" t="s">
        <v>110</v>
      </c>
      <c r="C27" s="333"/>
      <c r="D27" s="323" t="s">
        <v>324</v>
      </c>
      <c r="E27" s="324"/>
      <c r="F27" s="325"/>
      <c r="G27" s="191" t="s">
        <v>329</v>
      </c>
    </row>
    <row r="28" spans="1:7" s="2" customFormat="1" ht="28.5" customHeight="1">
      <c r="A28" s="9"/>
      <c r="B28" s="257" t="s">
        <v>142</v>
      </c>
      <c r="C28" s="326"/>
      <c r="D28" s="327" t="s">
        <v>325</v>
      </c>
      <c r="E28" s="328"/>
      <c r="F28" s="329"/>
      <c r="G28" s="184" t="s">
        <v>326</v>
      </c>
    </row>
    <row r="29" spans="1:7" ht="12.75">
      <c r="A29" s="49"/>
      <c r="B29" s="257" t="s">
        <v>111</v>
      </c>
      <c r="C29" s="263"/>
      <c r="D29" s="334" t="s">
        <v>180</v>
      </c>
      <c r="E29" s="335"/>
      <c r="F29" s="336"/>
      <c r="G29" s="183"/>
    </row>
    <row r="30" spans="1:7" ht="15" customHeight="1">
      <c r="A30" s="12"/>
      <c r="B30" s="257" t="s">
        <v>112</v>
      </c>
      <c r="C30" s="263"/>
      <c r="D30" s="294" t="s">
        <v>113</v>
      </c>
      <c r="E30" s="295"/>
      <c r="F30" s="296"/>
      <c r="G30" s="183"/>
    </row>
    <row r="31" spans="1:7" ht="15" customHeight="1">
      <c r="A31" s="12"/>
      <c r="B31" s="321" t="s">
        <v>22</v>
      </c>
      <c r="C31" s="322"/>
      <c r="D31" s="34"/>
      <c r="E31" s="34"/>
      <c r="F31" s="34"/>
      <c r="G31" s="195"/>
    </row>
    <row r="32" spans="1:7" ht="86.25" customHeight="1">
      <c r="A32" s="12"/>
      <c r="B32" s="257" t="s">
        <v>110</v>
      </c>
      <c r="C32" s="251"/>
      <c r="D32" s="323" t="s">
        <v>327</v>
      </c>
      <c r="E32" s="324"/>
      <c r="F32" s="325"/>
      <c r="G32" s="183" t="s">
        <v>330</v>
      </c>
    </row>
    <row r="33" spans="1:7" s="2" customFormat="1" ht="36" customHeight="1">
      <c r="A33" s="9"/>
      <c r="B33" s="257" t="s">
        <v>142</v>
      </c>
      <c r="C33" s="326"/>
      <c r="D33" s="327" t="s">
        <v>328</v>
      </c>
      <c r="E33" s="328"/>
      <c r="F33" s="329"/>
      <c r="G33" s="184" t="s">
        <v>326</v>
      </c>
    </row>
    <row r="34" spans="1:7" ht="18.75" customHeight="1">
      <c r="A34" s="12"/>
      <c r="B34" s="257" t="s">
        <v>181</v>
      </c>
      <c r="C34" s="263"/>
      <c r="D34" s="357">
        <v>73960</v>
      </c>
      <c r="E34" s="358"/>
      <c r="F34" s="359"/>
      <c r="G34" s="183"/>
    </row>
    <row r="35" spans="1:7" ht="15" customHeight="1">
      <c r="A35" s="12"/>
      <c r="B35" s="257" t="s">
        <v>112</v>
      </c>
      <c r="C35" s="263"/>
      <c r="D35" s="294" t="s">
        <v>168</v>
      </c>
      <c r="E35" s="295"/>
      <c r="F35" s="296"/>
      <c r="G35" s="183"/>
    </row>
    <row r="36" spans="1:7" ht="15" customHeight="1">
      <c r="A36" s="12"/>
      <c r="B36" s="321" t="s">
        <v>23</v>
      </c>
      <c r="C36" s="337"/>
      <c r="D36" s="34"/>
      <c r="E36" s="34"/>
      <c r="F36" s="34"/>
      <c r="G36" s="195"/>
    </row>
    <row r="37" spans="1:7" ht="42.75" customHeight="1">
      <c r="A37" s="12"/>
      <c r="B37" s="257" t="s">
        <v>111</v>
      </c>
      <c r="C37" s="263"/>
      <c r="D37" s="330" t="s">
        <v>390</v>
      </c>
      <c r="E37" s="259"/>
      <c r="F37" s="260"/>
      <c r="G37" s="196"/>
    </row>
    <row r="38" spans="1:7" ht="30" customHeight="1">
      <c r="A38" s="12"/>
      <c r="B38" s="257" t="s">
        <v>114</v>
      </c>
      <c r="C38" s="263"/>
      <c r="D38" s="330" t="s">
        <v>408</v>
      </c>
      <c r="E38" s="249"/>
      <c r="F38" s="250"/>
      <c r="G38" s="184"/>
    </row>
    <row r="39" spans="1:7" s="2" customFormat="1" ht="21.75" customHeight="1">
      <c r="A39" s="9"/>
      <c r="B39" s="257" t="s">
        <v>143</v>
      </c>
      <c r="C39" s="360"/>
      <c r="D39" s="338" t="s">
        <v>331</v>
      </c>
      <c r="E39" s="339"/>
      <c r="F39" s="340"/>
      <c r="G39" s="243" t="s">
        <v>326</v>
      </c>
    </row>
    <row r="40" spans="1:7" s="2" customFormat="1" ht="21" customHeight="1">
      <c r="A40" s="9"/>
      <c r="B40" s="257" t="s">
        <v>115</v>
      </c>
      <c r="C40" s="360"/>
      <c r="D40" s="341"/>
      <c r="E40" s="342"/>
      <c r="F40" s="343"/>
      <c r="G40" s="331"/>
    </row>
    <row r="41" spans="1:7" ht="27.75" customHeight="1">
      <c r="A41" s="12"/>
      <c r="B41" s="257" t="s">
        <v>116</v>
      </c>
      <c r="C41" s="263"/>
      <c r="D41" s="330"/>
      <c r="E41" s="249"/>
      <c r="F41" s="250"/>
      <c r="G41" s="183"/>
    </row>
    <row r="42" spans="1:7" ht="27.75" customHeight="1">
      <c r="A42" s="12"/>
      <c r="B42" s="257" t="s">
        <v>117</v>
      </c>
      <c r="C42" s="263"/>
      <c r="D42" s="362">
        <v>0.35</v>
      </c>
      <c r="E42" s="363"/>
      <c r="F42" s="364"/>
      <c r="G42" s="197" t="s">
        <v>175</v>
      </c>
    </row>
    <row r="43" spans="1:7" ht="12.75">
      <c r="A43" s="12"/>
      <c r="B43" s="25" t="s">
        <v>159</v>
      </c>
      <c r="C43" s="34"/>
      <c r="D43" s="34"/>
      <c r="E43" s="34"/>
      <c r="F43" s="34"/>
      <c r="G43" s="153"/>
    </row>
    <row r="44" spans="1:7" ht="42.75" customHeight="1">
      <c r="A44" s="12"/>
      <c r="B44" s="257" t="s">
        <v>111</v>
      </c>
      <c r="C44" s="263"/>
      <c r="D44" s="330" t="s">
        <v>397</v>
      </c>
      <c r="E44" s="259"/>
      <c r="F44" s="260"/>
      <c r="G44" s="197" t="s">
        <v>210</v>
      </c>
    </row>
    <row r="45" spans="1:7" ht="16.5" customHeight="1">
      <c r="A45" s="12"/>
      <c r="B45" s="257" t="s">
        <v>114</v>
      </c>
      <c r="C45" s="263"/>
      <c r="D45" s="330" t="s">
        <v>398</v>
      </c>
      <c r="E45" s="249"/>
      <c r="F45" s="250"/>
      <c r="G45" s="197"/>
    </row>
    <row r="46" spans="1:7" s="52" customFormat="1" ht="26.25" customHeight="1">
      <c r="A46" s="51"/>
      <c r="B46" s="352" t="s">
        <v>143</v>
      </c>
      <c r="C46" s="353"/>
      <c r="D46" s="338" t="s">
        <v>399</v>
      </c>
      <c r="E46" s="339"/>
      <c r="F46" s="340"/>
      <c r="G46" s="243" t="s">
        <v>326</v>
      </c>
    </row>
    <row r="47" spans="1:7" s="52" customFormat="1" ht="22.5" customHeight="1">
      <c r="A47" s="51"/>
      <c r="B47" s="352" t="s">
        <v>169</v>
      </c>
      <c r="C47" s="353"/>
      <c r="D47" s="354"/>
      <c r="E47" s="355"/>
      <c r="F47" s="356"/>
      <c r="G47" s="244"/>
    </row>
    <row r="48" spans="1:7" s="52" customFormat="1" ht="16.5" customHeight="1">
      <c r="A48" s="51"/>
      <c r="B48" s="352" t="s">
        <v>116</v>
      </c>
      <c r="C48" s="365"/>
      <c r="D48" s="341"/>
      <c r="E48" s="342"/>
      <c r="F48" s="343"/>
      <c r="G48" s="331"/>
    </row>
    <row r="49" spans="1:7" ht="15.75" customHeight="1">
      <c r="A49" s="12"/>
      <c r="B49" s="321" t="s">
        <v>24</v>
      </c>
      <c r="C49" s="322"/>
      <c r="D49" s="40"/>
      <c r="E49" s="40"/>
      <c r="F49" s="40"/>
      <c r="G49" s="198"/>
    </row>
    <row r="50" spans="1:7" ht="12.75">
      <c r="A50" s="12"/>
      <c r="B50" s="370" t="s">
        <v>25</v>
      </c>
      <c r="C50" s="371"/>
      <c r="D50" s="330" t="s">
        <v>161</v>
      </c>
      <c r="E50" s="315"/>
      <c r="F50" s="361"/>
      <c r="G50" s="183"/>
    </row>
    <row r="51" spans="1:7" ht="24" customHeight="1">
      <c r="A51" s="12"/>
      <c r="B51" s="257" t="s">
        <v>110</v>
      </c>
      <c r="C51" s="251"/>
      <c r="D51" s="323" t="s">
        <v>332</v>
      </c>
      <c r="E51" s="372"/>
      <c r="F51" s="373"/>
      <c r="G51" s="183"/>
    </row>
    <row r="52" spans="1:7" s="2" customFormat="1" ht="59.25" customHeight="1">
      <c r="A52" s="9"/>
      <c r="B52" s="257" t="s">
        <v>209</v>
      </c>
      <c r="C52" s="326"/>
      <c r="D52" s="323" t="s">
        <v>333</v>
      </c>
      <c r="E52" s="374"/>
      <c r="F52" s="375"/>
      <c r="G52" s="184" t="s">
        <v>326</v>
      </c>
    </row>
    <row r="53" spans="1:7" ht="12.75">
      <c r="A53" s="12"/>
      <c r="B53" s="257" t="s">
        <v>155</v>
      </c>
      <c r="C53" s="263"/>
      <c r="D53" s="330" t="s">
        <v>160</v>
      </c>
      <c r="E53" s="315"/>
      <c r="F53" s="361"/>
      <c r="G53" s="184"/>
    </row>
    <row r="54" spans="1:7" ht="24" customHeight="1">
      <c r="A54" s="22"/>
      <c r="B54" s="379" t="s">
        <v>111</v>
      </c>
      <c r="C54" s="380"/>
      <c r="D54" s="334" t="s">
        <v>334</v>
      </c>
      <c r="E54" s="335"/>
      <c r="F54" s="336"/>
      <c r="G54" s="199"/>
    </row>
    <row r="55" spans="1:7" ht="15" customHeight="1">
      <c r="A55" s="12"/>
      <c r="B55" s="321" t="s">
        <v>26</v>
      </c>
      <c r="C55" s="322"/>
      <c r="D55" s="34"/>
      <c r="E55" s="34"/>
      <c r="F55" s="34"/>
      <c r="G55" s="195"/>
    </row>
    <row r="56" spans="1:7" ht="12.75">
      <c r="A56" s="12"/>
      <c r="B56" s="257" t="s">
        <v>118</v>
      </c>
      <c r="C56" s="263"/>
      <c r="D56" s="294" t="s">
        <v>335</v>
      </c>
      <c r="E56" s="295"/>
      <c r="F56" s="296"/>
      <c r="G56" s="184"/>
    </row>
    <row r="57" spans="1:7" ht="16.5" customHeight="1">
      <c r="A57" s="12"/>
      <c r="B57" s="257" t="s">
        <v>183</v>
      </c>
      <c r="C57" s="263"/>
      <c r="D57" s="366" t="s">
        <v>182</v>
      </c>
      <c r="E57" s="363"/>
      <c r="F57" s="364"/>
      <c r="G57" s="184"/>
    </row>
    <row r="58" spans="1:7" ht="12.75">
      <c r="A58" s="17"/>
      <c r="B58" s="321" t="s">
        <v>27</v>
      </c>
      <c r="C58" s="251"/>
      <c r="D58" s="367" t="s">
        <v>162</v>
      </c>
      <c r="E58" s="368"/>
      <c r="F58" s="369"/>
      <c r="G58" s="184"/>
    </row>
    <row r="59" spans="1:7" ht="15" customHeight="1" thickBot="1">
      <c r="A59" s="35"/>
      <c r="B59" s="381" t="s">
        <v>28</v>
      </c>
      <c r="C59" s="382"/>
      <c r="D59" s="41"/>
      <c r="E59" s="41"/>
      <c r="F59" s="41"/>
      <c r="G59" s="200"/>
    </row>
    <row r="60" spans="1:7" ht="80.25" customHeight="1" thickBot="1">
      <c r="A60" s="36"/>
      <c r="B60" s="383" t="s">
        <v>163</v>
      </c>
      <c r="C60" s="384"/>
      <c r="D60" s="385" t="s">
        <v>409</v>
      </c>
      <c r="E60" s="386"/>
      <c r="F60" s="387"/>
      <c r="G60" s="201" t="s">
        <v>336</v>
      </c>
    </row>
    <row r="61" spans="1:7" ht="18" customHeight="1" thickBot="1">
      <c r="A61" s="388" t="s">
        <v>29</v>
      </c>
      <c r="B61" s="389"/>
      <c r="C61" s="389"/>
      <c r="D61" s="15"/>
      <c r="E61" s="15"/>
      <c r="F61" s="15"/>
      <c r="G61" s="202"/>
    </row>
    <row r="62" spans="1:7" ht="15" customHeight="1">
      <c r="A62" s="54"/>
      <c r="B62" s="42" t="s">
        <v>30</v>
      </c>
      <c r="C62" s="39"/>
      <c r="D62" s="39"/>
      <c r="E62" s="39"/>
      <c r="F62" s="39"/>
      <c r="G62" s="194"/>
    </row>
    <row r="63" spans="1:7" ht="27.75" customHeight="1">
      <c r="A63" s="9"/>
      <c r="B63" s="257" t="s">
        <v>119</v>
      </c>
      <c r="C63" s="251"/>
      <c r="D63" s="366" t="s">
        <v>378</v>
      </c>
      <c r="E63" s="363"/>
      <c r="F63" s="364"/>
      <c r="G63" s="376" t="s">
        <v>338</v>
      </c>
    </row>
    <row r="64" spans="1:7" ht="27" customHeight="1">
      <c r="A64" s="9"/>
      <c r="B64" s="257" t="s">
        <v>120</v>
      </c>
      <c r="C64" s="251"/>
      <c r="D64" s="427" t="s">
        <v>337</v>
      </c>
      <c r="E64" s="428"/>
      <c r="F64" s="429"/>
      <c r="G64" s="376"/>
    </row>
    <row r="65" spans="1:7" ht="58.5" customHeight="1">
      <c r="A65" s="9"/>
      <c r="B65" s="257" t="s">
        <v>121</v>
      </c>
      <c r="C65" s="251"/>
      <c r="D65" s="303" t="s">
        <v>383</v>
      </c>
      <c r="E65" s="377"/>
      <c r="F65" s="378"/>
      <c r="G65" s="376"/>
    </row>
    <row r="66" spans="1:7" ht="15" customHeight="1">
      <c r="A66" s="9"/>
      <c r="B66" s="25" t="s">
        <v>31</v>
      </c>
      <c r="C66" s="34"/>
      <c r="D66" s="34"/>
      <c r="E66" s="34"/>
      <c r="F66" s="34"/>
      <c r="G66" s="195"/>
    </row>
    <row r="67" spans="1:7" ht="18.75" customHeight="1">
      <c r="A67" s="9"/>
      <c r="B67" s="257" t="s">
        <v>122</v>
      </c>
      <c r="C67" s="251"/>
      <c r="D67" s="294" t="s">
        <v>156</v>
      </c>
      <c r="E67" s="295"/>
      <c r="F67" s="296"/>
      <c r="G67" s="203"/>
    </row>
    <row r="68" spans="1:7" ht="18.75" customHeight="1">
      <c r="A68" s="9"/>
      <c r="B68" s="257" t="s">
        <v>123</v>
      </c>
      <c r="C68" s="251"/>
      <c r="D68" s="366" t="s">
        <v>156</v>
      </c>
      <c r="E68" s="363"/>
      <c r="F68" s="364"/>
      <c r="G68" s="204"/>
    </row>
    <row r="69" spans="1:7" ht="15" customHeight="1">
      <c r="A69" s="9"/>
      <c r="B69" s="25" t="s">
        <v>32</v>
      </c>
      <c r="C69" s="34"/>
      <c r="D69" s="34"/>
      <c r="E69" s="34"/>
      <c r="F69" s="34"/>
      <c r="G69" s="195"/>
    </row>
    <row r="70" spans="1:7" s="2" customFormat="1" ht="39.75" customHeight="1">
      <c r="A70" s="9"/>
      <c r="B70" s="257" t="s">
        <v>122</v>
      </c>
      <c r="C70" s="326"/>
      <c r="D70" s="294" t="s">
        <v>391</v>
      </c>
      <c r="E70" s="390"/>
      <c r="F70" s="391"/>
      <c r="G70" s="205" t="s">
        <v>326</v>
      </c>
    </row>
    <row r="71" spans="1:7" s="2" customFormat="1" ht="57.75" customHeight="1">
      <c r="A71" s="9"/>
      <c r="B71" s="257" t="s">
        <v>123</v>
      </c>
      <c r="C71" s="326"/>
      <c r="D71" s="294" t="s">
        <v>392</v>
      </c>
      <c r="E71" s="295"/>
      <c r="F71" s="296"/>
      <c r="G71" s="205" t="s">
        <v>326</v>
      </c>
    </row>
    <row r="72" spans="1:7" s="2" customFormat="1" ht="15" customHeight="1">
      <c r="A72" s="9"/>
      <c r="B72" s="25" t="s">
        <v>33</v>
      </c>
      <c r="C72" s="26"/>
      <c r="D72" s="26"/>
      <c r="E72" s="26"/>
      <c r="F72" s="26"/>
      <c r="G72" s="56"/>
    </row>
    <row r="73" spans="1:7" ht="35.25" customHeight="1">
      <c r="A73" s="9"/>
      <c r="B73" s="257" t="s">
        <v>149</v>
      </c>
      <c r="C73" s="326"/>
      <c r="D73" s="294" t="s">
        <v>339</v>
      </c>
      <c r="E73" s="295"/>
      <c r="F73" s="296"/>
      <c r="G73" s="376"/>
    </row>
    <row r="74" spans="1:7" ht="30" customHeight="1">
      <c r="A74" s="9"/>
      <c r="B74" s="257" t="s">
        <v>150</v>
      </c>
      <c r="C74" s="326"/>
      <c r="D74" s="366" t="s">
        <v>204</v>
      </c>
      <c r="E74" s="363"/>
      <c r="F74" s="364"/>
      <c r="G74" s="376"/>
    </row>
    <row r="75" spans="1:7" ht="25.5" customHeight="1">
      <c r="A75" s="9"/>
      <c r="B75" s="257" t="s">
        <v>124</v>
      </c>
      <c r="C75" s="326"/>
      <c r="D75" s="294" t="s">
        <v>393</v>
      </c>
      <c r="E75" s="295"/>
      <c r="F75" s="296"/>
      <c r="G75" s="197"/>
    </row>
    <row r="76" spans="1:7" ht="21" customHeight="1">
      <c r="A76" s="9"/>
      <c r="B76" s="257" t="s">
        <v>125</v>
      </c>
      <c r="C76" s="326"/>
      <c r="D76" s="366" t="s">
        <v>160</v>
      </c>
      <c r="E76" s="363"/>
      <c r="F76" s="364"/>
      <c r="G76" s="206"/>
    </row>
    <row r="77" spans="1:7" ht="24" customHeight="1">
      <c r="A77" s="9"/>
      <c r="B77" s="257" t="s">
        <v>126</v>
      </c>
      <c r="C77" s="326"/>
      <c r="D77" s="294" t="s">
        <v>207</v>
      </c>
      <c r="E77" s="295"/>
      <c r="F77" s="296"/>
      <c r="G77" s="197"/>
    </row>
    <row r="78" spans="1:7" s="2" customFormat="1" ht="39.75" customHeight="1">
      <c r="A78" s="9"/>
      <c r="B78" s="257" t="s">
        <v>128</v>
      </c>
      <c r="C78" s="326"/>
      <c r="D78" s="366" t="s">
        <v>394</v>
      </c>
      <c r="E78" s="363"/>
      <c r="F78" s="364"/>
      <c r="G78" s="205" t="s">
        <v>326</v>
      </c>
    </row>
    <row r="79" spans="1:7" s="2" customFormat="1" ht="27.75" customHeight="1">
      <c r="A79" s="9"/>
      <c r="B79" s="257" t="s">
        <v>320</v>
      </c>
      <c r="C79" s="326"/>
      <c r="D79" s="278" t="s">
        <v>384</v>
      </c>
      <c r="E79" s="392"/>
      <c r="F79" s="393"/>
      <c r="G79" s="205" t="s">
        <v>340</v>
      </c>
    </row>
    <row r="80" spans="1:7" s="2" customFormat="1" ht="12.75">
      <c r="A80" s="9"/>
      <c r="B80" s="257" t="s">
        <v>129</v>
      </c>
      <c r="C80" s="297"/>
      <c r="D80" s="366" t="s">
        <v>341</v>
      </c>
      <c r="E80" s="363"/>
      <c r="F80" s="364"/>
      <c r="G80" s="205" t="s">
        <v>326</v>
      </c>
    </row>
    <row r="81" spans="1:7" s="2" customFormat="1" ht="15" customHeight="1">
      <c r="A81" s="9"/>
      <c r="B81" s="257" t="s">
        <v>130</v>
      </c>
      <c r="C81" s="326"/>
      <c r="D81" s="366" t="s">
        <v>341</v>
      </c>
      <c r="E81" s="363"/>
      <c r="F81" s="364"/>
      <c r="G81" s="197" t="s">
        <v>326</v>
      </c>
    </row>
    <row r="82" spans="1:7" s="2" customFormat="1" ht="15" customHeight="1">
      <c r="A82" s="9"/>
      <c r="B82" s="25" t="s">
        <v>1</v>
      </c>
      <c r="C82" s="26"/>
      <c r="D82" s="26"/>
      <c r="E82" s="26"/>
      <c r="F82" s="26"/>
      <c r="G82" s="56"/>
    </row>
    <row r="83" spans="1:7" s="2" customFormat="1" ht="15" customHeight="1">
      <c r="A83" s="9"/>
      <c r="B83" s="379" t="s">
        <v>127</v>
      </c>
      <c r="C83" s="326"/>
      <c r="D83" s="330" t="s">
        <v>144</v>
      </c>
      <c r="E83" s="249"/>
      <c r="F83" s="250"/>
      <c r="G83" s="197"/>
    </row>
    <row r="84" spans="1:7" s="2" customFormat="1" ht="34.5" customHeight="1">
      <c r="A84" s="9"/>
      <c r="B84" s="394" t="s">
        <v>208</v>
      </c>
      <c r="C84" s="395"/>
      <c r="D84" s="396" t="s">
        <v>389</v>
      </c>
      <c r="E84" s="397"/>
      <c r="F84" s="398"/>
      <c r="G84" s="243" t="s">
        <v>379</v>
      </c>
    </row>
    <row r="85" spans="1:7" s="2" customFormat="1" ht="18.75" customHeight="1">
      <c r="A85" s="9"/>
      <c r="B85" s="394" t="s">
        <v>12</v>
      </c>
      <c r="C85" s="395"/>
      <c r="D85" s="334" t="s">
        <v>385</v>
      </c>
      <c r="E85" s="335"/>
      <c r="F85" s="336"/>
      <c r="G85" s="331"/>
    </row>
    <row r="86" spans="1:7" s="2" customFormat="1" ht="12.75">
      <c r="A86" s="9"/>
      <c r="B86" s="27" t="s">
        <v>0</v>
      </c>
      <c r="C86" s="28"/>
      <c r="D86" s="24"/>
      <c r="E86" s="14"/>
      <c r="F86" s="14"/>
      <c r="G86" s="153"/>
    </row>
    <row r="87" spans="1:7" s="2" customFormat="1" ht="33.75" customHeight="1">
      <c r="A87" s="9"/>
      <c r="B87" s="379" t="s">
        <v>2</v>
      </c>
      <c r="C87" s="326"/>
      <c r="D87" s="334" t="s">
        <v>342</v>
      </c>
      <c r="E87" s="335"/>
      <c r="F87" s="336"/>
      <c r="G87" s="197"/>
    </row>
    <row r="88" spans="1:7" s="2" customFormat="1" ht="14.25" customHeight="1">
      <c r="A88" s="9"/>
      <c r="B88" s="257" t="s">
        <v>170</v>
      </c>
      <c r="C88" s="297"/>
      <c r="D88" s="334" t="s">
        <v>343</v>
      </c>
      <c r="E88" s="335"/>
      <c r="F88" s="336"/>
      <c r="G88" s="197"/>
    </row>
    <row r="89" spans="1:7" s="2" customFormat="1" ht="33" customHeight="1">
      <c r="A89" s="9"/>
      <c r="B89" s="257" t="s">
        <v>131</v>
      </c>
      <c r="C89" s="297"/>
      <c r="D89" s="334" t="s">
        <v>205</v>
      </c>
      <c r="E89" s="335"/>
      <c r="F89" s="336"/>
      <c r="G89" s="197"/>
    </row>
    <row r="90" spans="1:7" s="2" customFormat="1" ht="14.25" customHeight="1">
      <c r="A90" s="9"/>
      <c r="B90" s="11" t="s">
        <v>3</v>
      </c>
      <c r="C90" s="29"/>
      <c r="D90" s="24"/>
      <c r="E90" s="24"/>
      <c r="F90" s="24"/>
      <c r="G90" s="153"/>
    </row>
    <row r="91" spans="1:7" s="2" customFormat="1" ht="12.75">
      <c r="A91" s="9"/>
      <c r="B91" s="379" t="s">
        <v>4</v>
      </c>
      <c r="C91" s="326"/>
      <c r="D91" s="330" t="s">
        <v>160</v>
      </c>
      <c r="E91" s="249"/>
      <c r="F91" s="250"/>
      <c r="G91" s="197"/>
    </row>
    <row r="92" spans="1:7" s="2" customFormat="1" ht="12.75" customHeight="1">
      <c r="A92" s="9"/>
      <c r="B92" s="379" t="s">
        <v>171</v>
      </c>
      <c r="C92" s="326"/>
      <c r="D92" s="334" t="s">
        <v>160</v>
      </c>
      <c r="E92" s="335"/>
      <c r="F92" s="336"/>
      <c r="G92" s="197"/>
    </row>
    <row r="93" spans="1:7" s="2" customFormat="1" ht="15" customHeight="1">
      <c r="A93" s="9"/>
      <c r="B93" s="25" t="s">
        <v>34</v>
      </c>
      <c r="C93" s="26"/>
      <c r="D93" s="26"/>
      <c r="E93" s="26"/>
      <c r="F93" s="26"/>
      <c r="G93" s="56"/>
    </row>
    <row r="94" spans="1:7" s="2" customFormat="1" ht="15" customHeight="1">
      <c r="A94" s="9"/>
      <c r="B94" s="257" t="s">
        <v>132</v>
      </c>
      <c r="C94" s="247"/>
      <c r="D94" s="366" t="s">
        <v>35</v>
      </c>
      <c r="E94" s="363"/>
      <c r="F94" s="364"/>
      <c r="G94" s="57"/>
    </row>
    <row r="95" spans="1:7" s="2" customFormat="1" ht="57" customHeight="1">
      <c r="A95" s="9"/>
      <c r="B95" s="257" t="s">
        <v>133</v>
      </c>
      <c r="C95" s="247"/>
      <c r="D95" s="334" t="s">
        <v>401</v>
      </c>
      <c r="E95" s="335"/>
      <c r="F95" s="336"/>
      <c r="G95" s="213" t="s">
        <v>402</v>
      </c>
    </row>
    <row r="96" spans="1:7" s="2" customFormat="1" ht="30" customHeight="1">
      <c r="A96" s="9"/>
      <c r="B96" s="257" t="s">
        <v>134</v>
      </c>
      <c r="C96" s="247"/>
      <c r="D96" s="362" t="s">
        <v>341</v>
      </c>
      <c r="E96" s="363"/>
      <c r="F96" s="364"/>
      <c r="G96" s="184" t="s">
        <v>326</v>
      </c>
    </row>
    <row r="97" spans="1:7" s="2" customFormat="1" ht="12.75">
      <c r="A97" s="9"/>
      <c r="B97" s="257" t="s">
        <v>5</v>
      </c>
      <c r="C97" s="247"/>
      <c r="D97" s="366" t="s">
        <v>403</v>
      </c>
      <c r="E97" s="363"/>
      <c r="F97" s="364"/>
      <c r="G97" s="243" t="s">
        <v>402</v>
      </c>
    </row>
    <row r="98" spans="1:7" s="2" customFormat="1" ht="15" customHeight="1">
      <c r="A98" s="20"/>
      <c r="B98" s="257" t="s">
        <v>135</v>
      </c>
      <c r="C98" s="247"/>
      <c r="D98" s="404" t="s">
        <v>410</v>
      </c>
      <c r="E98" s="405"/>
      <c r="F98" s="406"/>
      <c r="G98" s="244"/>
    </row>
    <row r="99" spans="1:7" s="2" customFormat="1" ht="29.25" customHeight="1" thickBot="1">
      <c r="A99" s="20"/>
      <c r="B99" s="257" t="s">
        <v>174</v>
      </c>
      <c r="C99" s="247"/>
      <c r="D99" s="407" t="s">
        <v>344</v>
      </c>
      <c r="E99" s="408"/>
      <c r="F99" s="409"/>
      <c r="G99" s="245"/>
    </row>
    <row r="100" spans="1:7" ht="18" customHeight="1" thickBot="1">
      <c r="A100" s="267" t="s">
        <v>36</v>
      </c>
      <c r="B100" s="268"/>
      <c r="C100" s="268"/>
      <c r="D100" s="10"/>
      <c r="E100" s="10"/>
      <c r="F100" s="10"/>
      <c r="G100" s="207"/>
    </row>
    <row r="101" spans="1:7" ht="15" customHeight="1">
      <c r="A101" s="53"/>
      <c r="B101" s="43" t="s">
        <v>37</v>
      </c>
      <c r="C101" s="44"/>
      <c r="D101" s="44"/>
      <c r="E101" s="44"/>
      <c r="F101" s="44"/>
      <c r="G101" s="58"/>
    </row>
    <row r="102" spans="1:7" s="2" customFormat="1" ht="41.25" customHeight="1">
      <c r="A102" s="21"/>
      <c r="B102" s="399" t="s">
        <v>206</v>
      </c>
      <c r="C102" s="400"/>
      <c r="D102" s="401" t="s">
        <v>386</v>
      </c>
      <c r="E102" s="402"/>
      <c r="F102" s="403"/>
      <c r="G102" s="184" t="s">
        <v>326</v>
      </c>
    </row>
    <row r="103" spans="1:7" s="2" customFormat="1" ht="21" customHeight="1">
      <c r="A103" s="21"/>
      <c r="B103" s="257" t="s">
        <v>136</v>
      </c>
      <c r="C103" s="251"/>
      <c r="D103" s="330" t="s">
        <v>144</v>
      </c>
      <c r="E103" s="249"/>
      <c r="F103" s="250"/>
      <c r="G103" s="184"/>
    </row>
    <row r="104" spans="1:7" s="2" customFormat="1" ht="20.25" customHeight="1">
      <c r="A104" s="21"/>
      <c r="B104" s="257" t="s">
        <v>137</v>
      </c>
      <c r="C104" s="251"/>
      <c r="D104" s="330" t="s">
        <v>341</v>
      </c>
      <c r="E104" s="249"/>
      <c r="F104" s="250"/>
      <c r="G104" s="197"/>
    </row>
    <row r="105" spans="1:7" ht="21" customHeight="1">
      <c r="A105" s="22"/>
      <c r="B105" s="257" t="s">
        <v>138</v>
      </c>
      <c r="C105" s="251"/>
      <c r="D105" s="330" t="s">
        <v>341</v>
      </c>
      <c r="E105" s="249"/>
      <c r="F105" s="250"/>
      <c r="G105" s="206"/>
    </row>
    <row r="106" spans="1:7" ht="15.75" customHeight="1">
      <c r="A106" s="22"/>
      <c r="B106" s="45" t="s">
        <v>139</v>
      </c>
      <c r="C106" s="46"/>
      <c r="D106" s="46"/>
      <c r="E106" s="46"/>
      <c r="F106" s="46"/>
      <c r="G106" s="59"/>
    </row>
    <row r="107" spans="1:7" s="2" customFormat="1" ht="47.25" customHeight="1">
      <c r="A107" s="21"/>
      <c r="B107" s="379" t="s">
        <v>145</v>
      </c>
      <c r="C107" s="326"/>
      <c r="D107" s="334" t="s">
        <v>387</v>
      </c>
      <c r="E107" s="372"/>
      <c r="F107" s="373"/>
      <c r="G107" s="184" t="s">
        <v>345</v>
      </c>
    </row>
    <row r="108" spans="1:7" ht="19.5" customHeight="1">
      <c r="A108" s="22"/>
      <c r="B108" s="379" t="s">
        <v>136</v>
      </c>
      <c r="C108" s="426"/>
      <c r="D108" s="330" t="s">
        <v>144</v>
      </c>
      <c r="E108" s="249"/>
      <c r="F108" s="250"/>
      <c r="G108" s="206"/>
    </row>
    <row r="109" spans="1:7" ht="15" customHeight="1">
      <c r="A109" s="22"/>
      <c r="B109" s="321" t="s">
        <v>178</v>
      </c>
      <c r="C109" s="322"/>
      <c r="D109" s="24"/>
      <c r="E109" s="14"/>
      <c r="F109" s="14"/>
      <c r="G109" s="206"/>
    </row>
    <row r="110" spans="1:7" ht="50.25" customHeight="1">
      <c r="A110" s="21"/>
      <c r="B110" s="257" t="s">
        <v>179</v>
      </c>
      <c r="C110" s="297"/>
      <c r="D110" s="399" t="s">
        <v>411</v>
      </c>
      <c r="E110" s="424"/>
      <c r="F110" s="425"/>
      <c r="G110" s="206"/>
    </row>
    <row r="111" spans="1:7" ht="15" customHeight="1">
      <c r="A111" s="22"/>
      <c r="B111" s="25" t="s">
        <v>39</v>
      </c>
      <c r="C111" s="46"/>
      <c r="D111" s="46"/>
      <c r="E111" s="46"/>
      <c r="F111" s="46"/>
      <c r="G111" s="59"/>
    </row>
    <row r="112" spans="1:7" s="2" customFormat="1" ht="27.75" customHeight="1">
      <c r="A112" s="21"/>
      <c r="B112" s="257" t="s">
        <v>140</v>
      </c>
      <c r="C112" s="326"/>
      <c r="D112" s="323" t="s">
        <v>400</v>
      </c>
      <c r="E112" s="324"/>
      <c r="F112" s="325"/>
      <c r="G112" s="184"/>
    </row>
    <row r="113" spans="1:7" ht="44.25" customHeight="1" thickBot="1">
      <c r="A113" s="38"/>
      <c r="B113" s="420" t="s">
        <v>136</v>
      </c>
      <c r="C113" s="421"/>
      <c r="D113" s="330" t="s">
        <v>144</v>
      </c>
      <c r="E113" s="249"/>
      <c r="F113" s="250"/>
      <c r="G113" s="208"/>
    </row>
    <row r="114" spans="1:7" ht="18" customHeight="1" thickBot="1">
      <c r="A114" s="267" t="s">
        <v>153</v>
      </c>
      <c r="B114" s="268"/>
      <c r="C114" s="268"/>
      <c r="D114" s="10"/>
      <c r="E114" s="10"/>
      <c r="F114" s="10"/>
      <c r="G114" s="207"/>
    </row>
    <row r="115" spans="1:7" ht="15" customHeight="1">
      <c r="A115" s="37"/>
      <c r="B115" s="47" t="s">
        <v>6</v>
      </c>
      <c r="C115" s="39"/>
      <c r="D115" s="39"/>
      <c r="E115" s="39"/>
      <c r="F115" s="39"/>
      <c r="G115" s="194"/>
    </row>
    <row r="116" spans="1:7" ht="21" customHeight="1">
      <c r="A116" s="22"/>
      <c r="B116" s="413" t="s">
        <v>7</v>
      </c>
      <c r="C116" s="380"/>
      <c r="D116" s="334" t="s">
        <v>9</v>
      </c>
      <c r="E116" s="335"/>
      <c r="F116" s="336"/>
      <c r="G116" s="183"/>
    </row>
    <row r="117" spans="1:7" ht="21" customHeight="1">
      <c r="A117" s="22"/>
      <c r="B117" s="413" t="s">
        <v>136</v>
      </c>
      <c r="C117" s="380"/>
      <c r="D117" s="330" t="s">
        <v>9</v>
      </c>
      <c r="E117" s="249"/>
      <c r="F117" s="250"/>
      <c r="G117" s="184"/>
    </row>
    <row r="118" spans="1:7" ht="15" customHeight="1">
      <c r="A118" s="22"/>
      <c r="B118" s="48" t="s">
        <v>8</v>
      </c>
      <c r="C118" s="34"/>
      <c r="D118" s="34"/>
      <c r="E118" s="34"/>
      <c r="F118" s="34"/>
      <c r="G118" s="195"/>
    </row>
    <row r="119" spans="1:7" ht="30.75" customHeight="1">
      <c r="A119" s="31"/>
      <c r="B119" s="413" t="s">
        <v>395</v>
      </c>
      <c r="C119" s="380"/>
      <c r="D119" s="414" t="s">
        <v>396</v>
      </c>
      <c r="E119" s="335"/>
      <c r="F119" s="336"/>
      <c r="G119" s="184" t="s">
        <v>326</v>
      </c>
    </row>
    <row r="120" spans="1:7" ht="15" customHeight="1" thickBot="1">
      <c r="A120" s="30"/>
      <c r="B120" s="415" t="s">
        <v>136</v>
      </c>
      <c r="C120" s="416"/>
      <c r="D120" s="417" t="s">
        <v>144</v>
      </c>
      <c r="E120" s="418"/>
      <c r="F120" s="419"/>
      <c r="G120" s="209"/>
    </row>
    <row r="121" spans="1:7" ht="18" customHeight="1">
      <c r="A121" s="410" t="s">
        <v>141</v>
      </c>
      <c r="B121" s="410"/>
      <c r="C121" s="410"/>
      <c r="D121" s="8"/>
      <c r="E121" s="8"/>
      <c r="F121" s="8"/>
      <c r="G121" s="210"/>
    </row>
    <row r="122" spans="1:7" ht="29.25" customHeight="1">
      <c r="A122" s="3">
        <v>1</v>
      </c>
      <c r="B122" s="411" t="s">
        <v>151</v>
      </c>
      <c r="C122" s="411"/>
      <c r="D122" s="411"/>
      <c r="E122" s="411"/>
      <c r="F122" s="411"/>
      <c r="G122" s="211"/>
    </row>
    <row r="123" spans="1:6" ht="29.25" customHeight="1">
      <c r="A123" s="3">
        <v>2</v>
      </c>
      <c r="B123" s="412" t="s">
        <v>158</v>
      </c>
      <c r="C123" s="412"/>
      <c r="D123" s="412"/>
      <c r="E123" s="412"/>
      <c r="F123" s="412"/>
    </row>
    <row r="124" spans="1:7" ht="15" customHeight="1">
      <c r="A124" s="3">
        <v>3</v>
      </c>
      <c r="B124" s="412" t="s">
        <v>157</v>
      </c>
      <c r="C124" s="412"/>
      <c r="D124" s="412"/>
      <c r="E124" s="412"/>
      <c r="F124" s="412"/>
      <c r="G124" s="7"/>
    </row>
    <row r="125" spans="2:7" ht="15" customHeight="1">
      <c r="B125" s="422" t="s">
        <v>176</v>
      </c>
      <c r="C125" s="423"/>
      <c r="D125" s="423"/>
      <c r="E125" s="423"/>
      <c r="F125" s="423"/>
      <c r="G125" s="7"/>
    </row>
    <row r="126" spans="2:6" ht="28.5" customHeight="1">
      <c r="B126" s="442" t="s">
        <v>413</v>
      </c>
      <c r="C126" s="442"/>
      <c r="D126" s="442"/>
      <c r="E126" s="442"/>
      <c r="F126" s="442"/>
    </row>
    <row r="127" spans="2:6" ht="15" customHeight="1">
      <c r="B127" s="1"/>
      <c r="C127" s="1"/>
      <c r="D127" s="1"/>
      <c r="E127" s="1"/>
      <c r="F127" s="1"/>
    </row>
  </sheetData>
  <sheetProtection/>
  <mergeCells count="204">
    <mergeCell ref="B117:C117"/>
    <mergeCell ref="G46:G48"/>
    <mergeCell ref="D63:F63"/>
    <mergeCell ref="D64:F64"/>
    <mergeCell ref="A1:G1"/>
    <mergeCell ref="A2:G2"/>
    <mergeCell ref="G84:G85"/>
    <mergeCell ref="B84:C84"/>
    <mergeCell ref="G73:G74"/>
    <mergeCell ref="B74:C74"/>
    <mergeCell ref="A114:C114"/>
    <mergeCell ref="B116:C116"/>
    <mergeCell ref="D116:F116"/>
    <mergeCell ref="B107:C107"/>
    <mergeCell ref="D107:F107"/>
    <mergeCell ref="B108:C108"/>
    <mergeCell ref="D108:F108"/>
    <mergeCell ref="B103:C103"/>
    <mergeCell ref="D103:F103"/>
    <mergeCell ref="B104:C104"/>
    <mergeCell ref="D104:F104"/>
    <mergeCell ref="B105:C105"/>
    <mergeCell ref="D105:F105"/>
    <mergeCell ref="D117:F117"/>
    <mergeCell ref="B112:C112"/>
    <mergeCell ref="D112:F112"/>
    <mergeCell ref="B113:C113"/>
    <mergeCell ref="B109:C109"/>
    <mergeCell ref="B125:F125"/>
    <mergeCell ref="B110:C110"/>
    <mergeCell ref="D110:F110"/>
    <mergeCell ref="B123:F123"/>
    <mergeCell ref="D113:F113"/>
    <mergeCell ref="B126:F126"/>
    <mergeCell ref="A121:C121"/>
    <mergeCell ref="B122:F122"/>
    <mergeCell ref="B124:F124"/>
    <mergeCell ref="B119:C119"/>
    <mergeCell ref="D119:F119"/>
    <mergeCell ref="B120:C120"/>
    <mergeCell ref="D120:F120"/>
    <mergeCell ref="B97:C97"/>
    <mergeCell ref="D97:F97"/>
    <mergeCell ref="B98:C98"/>
    <mergeCell ref="D98:F98"/>
    <mergeCell ref="B99:C99"/>
    <mergeCell ref="D99:F99"/>
    <mergeCell ref="A100:C100"/>
    <mergeCell ref="B102:C102"/>
    <mergeCell ref="D102:F102"/>
    <mergeCell ref="B91:C91"/>
    <mergeCell ref="D91:F91"/>
    <mergeCell ref="B92:C92"/>
    <mergeCell ref="D92:F92"/>
    <mergeCell ref="B94:C94"/>
    <mergeCell ref="D94:F94"/>
    <mergeCell ref="B95:C95"/>
    <mergeCell ref="D95:F95"/>
    <mergeCell ref="B96:C96"/>
    <mergeCell ref="D96:F96"/>
    <mergeCell ref="B85:C85"/>
    <mergeCell ref="D84:F84"/>
    <mergeCell ref="D85:F85"/>
    <mergeCell ref="B87:C87"/>
    <mergeCell ref="D87:F87"/>
    <mergeCell ref="B88:C88"/>
    <mergeCell ref="D88:F88"/>
    <mergeCell ref="B89:C89"/>
    <mergeCell ref="D89:F89"/>
    <mergeCell ref="B79:C79"/>
    <mergeCell ref="D79:F79"/>
    <mergeCell ref="B80:C80"/>
    <mergeCell ref="D80:F80"/>
    <mergeCell ref="B81:C81"/>
    <mergeCell ref="D81:F81"/>
    <mergeCell ref="B83:C83"/>
    <mergeCell ref="D83:F83"/>
    <mergeCell ref="B76:C76"/>
    <mergeCell ref="D76:F76"/>
    <mergeCell ref="B78:C78"/>
    <mergeCell ref="D78:F78"/>
    <mergeCell ref="B77:C77"/>
    <mergeCell ref="D77:F77"/>
    <mergeCell ref="D68:F68"/>
    <mergeCell ref="B70:C70"/>
    <mergeCell ref="D70:F70"/>
    <mergeCell ref="B75:C75"/>
    <mergeCell ref="D75:F75"/>
    <mergeCell ref="D74:F74"/>
    <mergeCell ref="B71:C71"/>
    <mergeCell ref="D71:F71"/>
    <mergeCell ref="B73:C73"/>
    <mergeCell ref="D73:F73"/>
    <mergeCell ref="B59:C59"/>
    <mergeCell ref="B60:C60"/>
    <mergeCell ref="D60:F60"/>
    <mergeCell ref="A61:C61"/>
    <mergeCell ref="B63:C63"/>
    <mergeCell ref="B67:C67"/>
    <mergeCell ref="D67:F67"/>
    <mergeCell ref="B68:C68"/>
    <mergeCell ref="G63:G65"/>
    <mergeCell ref="B64:C64"/>
    <mergeCell ref="B65:C65"/>
    <mergeCell ref="D65:F65"/>
    <mergeCell ref="B54:C54"/>
    <mergeCell ref="D54:F54"/>
    <mergeCell ref="B55:C55"/>
    <mergeCell ref="B56:C56"/>
    <mergeCell ref="D56:F56"/>
    <mergeCell ref="B57:C57"/>
    <mergeCell ref="D57:F57"/>
    <mergeCell ref="B58:C58"/>
    <mergeCell ref="D58:F58"/>
    <mergeCell ref="B49:C49"/>
    <mergeCell ref="B50:C50"/>
    <mergeCell ref="D50:F50"/>
    <mergeCell ref="B51:C51"/>
    <mergeCell ref="D51:F51"/>
    <mergeCell ref="B52:C52"/>
    <mergeCell ref="D52:F52"/>
    <mergeCell ref="B53:C53"/>
    <mergeCell ref="D53:F53"/>
    <mergeCell ref="B42:C42"/>
    <mergeCell ref="D42:F42"/>
    <mergeCell ref="B44:C44"/>
    <mergeCell ref="D44:F44"/>
    <mergeCell ref="B47:C47"/>
    <mergeCell ref="B48:C48"/>
    <mergeCell ref="B45:C45"/>
    <mergeCell ref="D45:F45"/>
    <mergeCell ref="B46:C46"/>
    <mergeCell ref="D46:F48"/>
    <mergeCell ref="B34:C34"/>
    <mergeCell ref="D34:F34"/>
    <mergeCell ref="B39:C39"/>
    <mergeCell ref="B40:C40"/>
    <mergeCell ref="B41:C41"/>
    <mergeCell ref="D41:F41"/>
    <mergeCell ref="B35:C35"/>
    <mergeCell ref="D35:F35"/>
    <mergeCell ref="D39:F40"/>
    <mergeCell ref="B23:C23"/>
    <mergeCell ref="D23:F23"/>
    <mergeCell ref="B24:C24"/>
    <mergeCell ref="D24:F24"/>
    <mergeCell ref="A25:C25"/>
    <mergeCell ref="B26:C26"/>
    <mergeCell ref="D30:F30"/>
    <mergeCell ref="B38:C38"/>
    <mergeCell ref="D38:F38"/>
    <mergeCell ref="G39:G40"/>
    <mergeCell ref="B27:C27"/>
    <mergeCell ref="D27:F27"/>
    <mergeCell ref="B28:C28"/>
    <mergeCell ref="B29:C29"/>
    <mergeCell ref="D29:F29"/>
    <mergeCell ref="D28:F28"/>
    <mergeCell ref="B30:C30"/>
    <mergeCell ref="B36:C36"/>
    <mergeCell ref="B37:C37"/>
    <mergeCell ref="B31:C31"/>
    <mergeCell ref="B32:C32"/>
    <mergeCell ref="D32:F32"/>
    <mergeCell ref="B33:C33"/>
    <mergeCell ref="D33:F33"/>
    <mergeCell ref="D37:F37"/>
    <mergeCell ref="G18:G19"/>
    <mergeCell ref="B20:C20"/>
    <mergeCell ref="D20:F20"/>
    <mergeCell ref="B18:C18"/>
    <mergeCell ref="D18:F18"/>
    <mergeCell ref="A3:A5"/>
    <mergeCell ref="B3:C5"/>
    <mergeCell ref="D3:F5"/>
    <mergeCell ref="G3:G5"/>
    <mergeCell ref="B11:C11"/>
    <mergeCell ref="D11:F11"/>
    <mergeCell ref="A6:C6"/>
    <mergeCell ref="B7:C7"/>
    <mergeCell ref="D7:F7"/>
    <mergeCell ref="B8:C8"/>
    <mergeCell ref="B9:C9"/>
    <mergeCell ref="D9:F9"/>
    <mergeCell ref="B10:C10"/>
    <mergeCell ref="D10:F10"/>
    <mergeCell ref="D19:F19"/>
    <mergeCell ref="A12:C12"/>
    <mergeCell ref="B13:C13"/>
    <mergeCell ref="D13:F13"/>
    <mergeCell ref="B14:C14"/>
    <mergeCell ref="D14:F14"/>
    <mergeCell ref="B15:C15"/>
    <mergeCell ref="D15:F15"/>
    <mergeCell ref="G97:G99"/>
    <mergeCell ref="B16:C16"/>
    <mergeCell ref="D16:F16"/>
    <mergeCell ref="B17:C17"/>
    <mergeCell ref="D17:F17"/>
    <mergeCell ref="B21:C21"/>
    <mergeCell ref="B22:C22"/>
    <mergeCell ref="D22:F22"/>
    <mergeCell ref="E21:F21"/>
    <mergeCell ref="B19:C19"/>
  </mergeCells>
  <printOptions/>
  <pageMargins left="0.75" right="0.75" top="1" bottom="1" header="0.5" footer="0.5"/>
  <pageSetup horizontalDpi="300" verticalDpi="300" orientation="portrait" paperSize="17" scale="80" r:id="rId2"/>
  <drawing r:id="rId1"/>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C34" sqref="C34"/>
    </sheetView>
  </sheetViews>
  <sheetFormatPr defaultColWidth="9.33203125" defaultRowHeight="10.5"/>
  <cols>
    <col min="1" max="1" width="44.16015625" style="149" customWidth="1"/>
    <col min="2" max="3" width="14.33203125" style="142" customWidth="1"/>
    <col min="4" max="4" width="13.66015625" style="142" bestFit="1" customWidth="1"/>
    <col min="5" max="5" width="12.16015625" style="142" customWidth="1"/>
    <col min="6" max="6" width="12.5" style="142" customWidth="1"/>
    <col min="7" max="7" width="11.83203125" style="142" customWidth="1"/>
    <col min="8" max="8" width="11" style="142" customWidth="1"/>
    <col min="9" max="9" width="13.16015625" style="142" customWidth="1"/>
    <col min="10" max="10" width="11.83203125" style="142" customWidth="1"/>
    <col min="11" max="11" width="12" style="142" customWidth="1"/>
    <col min="12" max="12" width="9.33203125" style="142" customWidth="1"/>
    <col min="13" max="13" width="12.33203125" style="142" bestFit="1" customWidth="1"/>
    <col min="14" max="16384" width="9.33203125" style="142" customWidth="1"/>
  </cols>
  <sheetData>
    <row r="1" spans="1:11" ht="12.75">
      <c r="A1" s="237" t="s">
        <v>346</v>
      </c>
      <c r="B1" s="214"/>
      <c r="C1" s="214"/>
      <c r="D1" s="214"/>
      <c r="E1" s="214"/>
      <c r="F1" s="214"/>
      <c r="G1" s="214"/>
      <c r="H1" s="214"/>
      <c r="I1" s="214"/>
      <c r="J1" s="214"/>
      <c r="K1" s="214"/>
    </row>
    <row r="2" spans="1:11" ht="12.75">
      <c r="A2" s="238" t="s">
        <v>347</v>
      </c>
      <c r="B2" s="214"/>
      <c r="C2" s="214"/>
      <c r="D2" s="214"/>
      <c r="E2" s="214"/>
      <c r="F2" s="214"/>
      <c r="G2" s="214"/>
      <c r="H2" s="214"/>
      <c r="I2" s="214"/>
      <c r="J2" s="214"/>
      <c r="K2" s="214"/>
    </row>
    <row r="3" spans="1:11" s="143" customFormat="1" ht="44.25" customHeight="1">
      <c r="A3" s="215" t="s">
        <v>238</v>
      </c>
      <c r="B3" s="216" t="s">
        <v>348</v>
      </c>
      <c r="C3" s="217" t="s">
        <v>349</v>
      </c>
      <c r="D3" s="217" t="s">
        <v>350</v>
      </c>
      <c r="E3" s="217" t="s">
        <v>211</v>
      </c>
      <c r="F3" s="217" t="s">
        <v>351</v>
      </c>
      <c r="G3" s="217" t="s">
        <v>352</v>
      </c>
      <c r="H3" s="217" t="s">
        <v>353</v>
      </c>
      <c r="I3" s="217" t="s">
        <v>354</v>
      </c>
      <c r="J3" s="217" t="s">
        <v>355</v>
      </c>
      <c r="K3" s="217" t="s">
        <v>356</v>
      </c>
    </row>
    <row r="4" spans="1:11" ht="15" customHeight="1">
      <c r="A4" s="218" t="s">
        <v>212</v>
      </c>
      <c r="B4" s="219">
        <v>1065.7308329924429</v>
      </c>
      <c r="C4" s="220" t="s">
        <v>213</v>
      </c>
      <c r="D4" s="219">
        <v>13986.65664</v>
      </c>
      <c r="E4" s="220">
        <v>1</v>
      </c>
      <c r="F4" s="219">
        <v>861.196632721166</v>
      </c>
      <c r="G4" s="219">
        <v>301.4188214524081</v>
      </c>
      <c r="H4" s="221">
        <v>1.399866133</v>
      </c>
      <c r="I4" s="219">
        <v>40.04564342153422</v>
      </c>
      <c r="J4" s="219">
        <v>26.61290322580645</v>
      </c>
      <c r="K4" s="222">
        <v>1.39341</v>
      </c>
    </row>
    <row r="5" spans="1:11" ht="15" customHeight="1">
      <c r="A5" s="223" t="s">
        <v>214</v>
      </c>
      <c r="B5" s="224">
        <v>5134.884922599952</v>
      </c>
      <c r="C5" s="225" t="s">
        <v>213</v>
      </c>
      <c r="D5" s="224">
        <v>67390.25472</v>
      </c>
      <c r="E5" s="225">
        <v>1</v>
      </c>
      <c r="F5" s="224">
        <v>2282.17107671109</v>
      </c>
      <c r="G5" s="224">
        <v>798.7598768488815</v>
      </c>
      <c r="H5" s="226">
        <v>1.399866133</v>
      </c>
      <c r="I5" s="224">
        <v>40.04564342153422</v>
      </c>
      <c r="J5" s="224">
        <v>128.2258064516129</v>
      </c>
      <c r="K5" s="227">
        <v>1.39341</v>
      </c>
    </row>
    <row r="6" spans="1:11" ht="15" customHeight="1">
      <c r="A6" s="223" t="s">
        <v>215</v>
      </c>
      <c r="B6" s="224">
        <v>2066.8719185307987</v>
      </c>
      <c r="C6" s="225" t="s">
        <v>213</v>
      </c>
      <c r="D6" s="224">
        <v>27125.63712</v>
      </c>
      <c r="E6" s="225">
        <v>1</v>
      </c>
      <c r="F6" s="224">
        <v>129.17949490817492</v>
      </c>
      <c r="G6" s="224">
        <v>45.21282321786122</v>
      </c>
      <c r="H6" s="226">
        <v>0.499955508</v>
      </c>
      <c r="I6" s="224">
        <v>0</v>
      </c>
      <c r="J6" s="224" t="s">
        <v>357</v>
      </c>
      <c r="K6" s="227">
        <v>0.371576</v>
      </c>
    </row>
    <row r="7" spans="1:11" ht="15" customHeight="1">
      <c r="A7" s="223" t="s">
        <v>216</v>
      </c>
      <c r="B7" s="224">
        <v>1065.7308329924429</v>
      </c>
      <c r="C7" s="225" t="s">
        <v>213</v>
      </c>
      <c r="D7" s="224">
        <v>13986.65664</v>
      </c>
      <c r="E7" s="225">
        <v>1</v>
      </c>
      <c r="F7" s="224">
        <v>861.196632721166</v>
      </c>
      <c r="G7" s="224">
        <v>301.4188214524081</v>
      </c>
      <c r="H7" s="226">
        <v>1.399866133</v>
      </c>
      <c r="I7" s="224">
        <v>40.04564342153422</v>
      </c>
      <c r="J7" s="224">
        <v>26.61290322580645</v>
      </c>
      <c r="K7" s="227">
        <v>1.39341</v>
      </c>
    </row>
    <row r="8" spans="1:11" ht="15" customHeight="1">
      <c r="A8" s="223" t="s">
        <v>217</v>
      </c>
      <c r="B8" s="224">
        <v>5134.884922599952</v>
      </c>
      <c r="C8" s="225" t="s">
        <v>213</v>
      </c>
      <c r="D8" s="224">
        <v>67390.25472</v>
      </c>
      <c r="E8" s="225">
        <v>1</v>
      </c>
      <c r="F8" s="224">
        <v>2282.17107671109</v>
      </c>
      <c r="G8" s="224">
        <v>798.7598768488815</v>
      </c>
      <c r="H8" s="226">
        <v>1.399866133</v>
      </c>
      <c r="I8" s="224">
        <v>40.04564342153422</v>
      </c>
      <c r="J8" s="224">
        <v>128.2258064516129</v>
      </c>
      <c r="K8" s="227">
        <v>1.39341</v>
      </c>
    </row>
    <row r="9" spans="1:11" ht="15" customHeight="1">
      <c r="A9" s="223" t="s">
        <v>218</v>
      </c>
      <c r="B9" s="224">
        <v>1065.7308329924429</v>
      </c>
      <c r="C9" s="225" t="s">
        <v>213</v>
      </c>
      <c r="D9" s="224">
        <v>13986.65664</v>
      </c>
      <c r="E9" s="225">
        <v>1</v>
      </c>
      <c r="F9" s="224">
        <v>861.196632721166</v>
      </c>
      <c r="G9" s="224">
        <v>301.4188214524081</v>
      </c>
      <c r="H9" s="226">
        <v>1.399866133</v>
      </c>
      <c r="I9" s="224">
        <v>40.04564342153422</v>
      </c>
      <c r="J9" s="224">
        <v>26.61290322580645</v>
      </c>
      <c r="K9" s="227">
        <v>1.39341</v>
      </c>
    </row>
    <row r="10" spans="1:11" ht="15" customHeight="1">
      <c r="A10" s="223" t="s">
        <v>219</v>
      </c>
      <c r="B10" s="224">
        <v>5134.884922599952</v>
      </c>
      <c r="C10" s="225" t="s">
        <v>213</v>
      </c>
      <c r="D10" s="224">
        <v>67390.25472</v>
      </c>
      <c r="E10" s="225">
        <v>1</v>
      </c>
      <c r="F10" s="224">
        <v>2282.17107671109</v>
      </c>
      <c r="G10" s="224">
        <v>798.7598768488815</v>
      </c>
      <c r="H10" s="226">
        <v>1.399866133</v>
      </c>
      <c r="I10" s="224">
        <v>40.04564342153422</v>
      </c>
      <c r="J10" s="224">
        <v>128.2258064516129</v>
      </c>
      <c r="K10" s="227">
        <v>1.39341</v>
      </c>
    </row>
    <row r="11" spans="1:11" ht="15" customHeight="1">
      <c r="A11" s="223" t="s">
        <v>220</v>
      </c>
      <c r="B11" s="224">
        <v>2066.8719185307987</v>
      </c>
      <c r="C11" s="225" t="s">
        <v>213</v>
      </c>
      <c r="D11" s="224">
        <v>27125.63712</v>
      </c>
      <c r="E11" s="225">
        <v>1</v>
      </c>
      <c r="F11" s="224">
        <v>129.17949490817492</v>
      </c>
      <c r="G11" s="224">
        <v>45.21282321786122</v>
      </c>
      <c r="H11" s="226">
        <v>0.499955508</v>
      </c>
      <c r="I11" s="224">
        <v>0</v>
      </c>
      <c r="J11" s="224" t="s">
        <v>357</v>
      </c>
      <c r="K11" s="227">
        <v>0.371576</v>
      </c>
    </row>
    <row r="12" spans="1:11" ht="15" customHeight="1">
      <c r="A12" s="223" t="s">
        <v>221</v>
      </c>
      <c r="B12" s="224">
        <v>1065.7308329924429</v>
      </c>
      <c r="C12" s="225" t="s">
        <v>213</v>
      </c>
      <c r="D12" s="224">
        <v>13986.65664</v>
      </c>
      <c r="E12" s="225">
        <v>1</v>
      </c>
      <c r="F12" s="224">
        <v>861.196632721166</v>
      </c>
      <c r="G12" s="224">
        <v>301.4188214524081</v>
      </c>
      <c r="H12" s="226">
        <v>1.399866133</v>
      </c>
      <c r="I12" s="224">
        <v>40.04564342153422</v>
      </c>
      <c r="J12" s="224">
        <v>26.61290322580645</v>
      </c>
      <c r="K12" s="227">
        <v>1.39341</v>
      </c>
    </row>
    <row r="13" spans="1:11" ht="15" customHeight="1">
      <c r="A13" s="223" t="s">
        <v>222</v>
      </c>
      <c r="B13" s="224">
        <v>5134.884922599952</v>
      </c>
      <c r="C13" s="225" t="s">
        <v>213</v>
      </c>
      <c r="D13" s="224">
        <v>67390.25472</v>
      </c>
      <c r="E13" s="225">
        <v>1</v>
      </c>
      <c r="F13" s="224">
        <v>2282.17107671109</v>
      </c>
      <c r="G13" s="224">
        <v>798.7598768488815</v>
      </c>
      <c r="H13" s="226">
        <v>1.399866133</v>
      </c>
      <c r="I13" s="224">
        <v>40.04564342153422</v>
      </c>
      <c r="J13" s="224">
        <v>128.2258064516129</v>
      </c>
      <c r="K13" s="227">
        <v>1.39341</v>
      </c>
    </row>
    <row r="14" spans="1:11" ht="15" customHeight="1">
      <c r="A14" s="223" t="s">
        <v>223</v>
      </c>
      <c r="B14" s="224">
        <v>1065.7308329924429</v>
      </c>
      <c r="C14" s="225" t="s">
        <v>213</v>
      </c>
      <c r="D14" s="224">
        <v>13986.65664</v>
      </c>
      <c r="E14" s="225">
        <v>1</v>
      </c>
      <c r="F14" s="224">
        <v>861.196632721166</v>
      </c>
      <c r="G14" s="224">
        <v>301.4188214524081</v>
      </c>
      <c r="H14" s="226">
        <v>1.399866133</v>
      </c>
      <c r="I14" s="224">
        <v>40.04564342153422</v>
      </c>
      <c r="J14" s="224">
        <v>26.61290322580645</v>
      </c>
      <c r="K14" s="227">
        <v>1.39341</v>
      </c>
    </row>
    <row r="15" spans="1:11" ht="15" customHeight="1">
      <c r="A15" s="223" t="s">
        <v>224</v>
      </c>
      <c r="B15" s="224">
        <v>5134.884922599952</v>
      </c>
      <c r="C15" s="225" t="s">
        <v>213</v>
      </c>
      <c r="D15" s="224">
        <v>67390.25472</v>
      </c>
      <c r="E15" s="225">
        <v>1</v>
      </c>
      <c r="F15" s="224">
        <v>2282.17107671109</v>
      </c>
      <c r="G15" s="224">
        <v>798.7598768488815</v>
      </c>
      <c r="H15" s="226">
        <v>1.399866133</v>
      </c>
      <c r="I15" s="224">
        <v>40.04564342153422</v>
      </c>
      <c r="J15" s="224">
        <v>128.2258064516129</v>
      </c>
      <c r="K15" s="227">
        <v>1.39341</v>
      </c>
    </row>
    <row r="16" spans="1:11" ht="15" customHeight="1">
      <c r="A16" s="223" t="s">
        <v>225</v>
      </c>
      <c r="B16" s="224">
        <v>2066.8719185307987</v>
      </c>
      <c r="C16" s="225" t="s">
        <v>213</v>
      </c>
      <c r="D16" s="224">
        <v>27125.63712</v>
      </c>
      <c r="E16" s="225">
        <v>1</v>
      </c>
      <c r="F16" s="224">
        <v>129.17949490817492</v>
      </c>
      <c r="G16" s="224">
        <v>45.21282321786122</v>
      </c>
      <c r="H16" s="226">
        <v>0.499955508</v>
      </c>
      <c r="I16" s="224">
        <v>0</v>
      </c>
      <c r="J16" s="224" t="s">
        <v>357</v>
      </c>
      <c r="K16" s="227">
        <v>0.371576</v>
      </c>
    </row>
    <row r="17" spans="1:11" ht="15" customHeight="1">
      <c r="A17" s="223" t="s">
        <v>226</v>
      </c>
      <c r="B17" s="224">
        <v>1065.7308329924429</v>
      </c>
      <c r="C17" s="225" t="s">
        <v>213</v>
      </c>
      <c r="D17" s="224">
        <v>13986.65664</v>
      </c>
      <c r="E17" s="225">
        <v>1</v>
      </c>
      <c r="F17" s="224">
        <v>861.196632721166</v>
      </c>
      <c r="G17" s="224">
        <v>301.4188214524081</v>
      </c>
      <c r="H17" s="226">
        <v>1.399866133</v>
      </c>
      <c r="I17" s="224">
        <v>40.04564342153422</v>
      </c>
      <c r="J17" s="224">
        <v>26.61290322580645</v>
      </c>
      <c r="K17" s="227">
        <v>1.39341</v>
      </c>
    </row>
    <row r="18" spans="1:11" ht="15" customHeight="1">
      <c r="A18" s="223" t="s">
        <v>227</v>
      </c>
      <c r="B18" s="224">
        <v>3390.9617413395913</v>
      </c>
      <c r="C18" s="225" t="s">
        <v>213</v>
      </c>
      <c r="D18" s="224">
        <v>44502.9984</v>
      </c>
      <c r="E18" s="225">
        <v>1</v>
      </c>
      <c r="F18" s="224">
        <v>1507.0941072620406</v>
      </c>
      <c r="G18" s="224">
        <v>527.4829375417141</v>
      </c>
      <c r="H18" s="226">
        <v>1.399866133</v>
      </c>
      <c r="I18" s="224">
        <v>40.04564342153422</v>
      </c>
      <c r="J18" s="224">
        <v>84.6774193548387</v>
      </c>
      <c r="K18" s="227">
        <v>1.39341</v>
      </c>
    </row>
    <row r="19" spans="1:11" ht="15" customHeight="1">
      <c r="A19" s="223" t="s">
        <v>228</v>
      </c>
      <c r="B19" s="224">
        <v>1743.9231812603612</v>
      </c>
      <c r="C19" s="225" t="s">
        <v>213</v>
      </c>
      <c r="D19" s="224">
        <v>22887.25632</v>
      </c>
      <c r="E19" s="225">
        <v>1</v>
      </c>
      <c r="F19" s="224">
        <v>775.0769694490494</v>
      </c>
      <c r="G19" s="224">
        <v>271.2769393071673</v>
      </c>
      <c r="H19" s="226">
        <v>1.399866133</v>
      </c>
      <c r="I19" s="224">
        <v>40.04564342153422</v>
      </c>
      <c r="J19" s="224">
        <v>43.54838709677419</v>
      </c>
      <c r="K19" s="227">
        <v>1.8578800000000002</v>
      </c>
    </row>
    <row r="20" spans="1:11" ht="15" customHeight="1">
      <c r="A20" s="223" t="s">
        <v>229</v>
      </c>
      <c r="B20" s="224">
        <v>5877.6670183219585</v>
      </c>
      <c r="C20" s="225" t="s">
        <v>213</v>
      </c>
      <c r="D20" s="224">
        <v>77138.53056</v>
      </c>
      <c r="E20" s="225">
        <v>1</v>
      </c>
      <c r="F20" s="224">
        <v>387.5384847245247</v>
      </c>
      <c r="G20" s="224">
        <v>135.63846965358366</v>
      </c>
      <c r="H20" s="226">
        <v>0.499955508</v>
      </c>
      <c r="I20" s="224">
        <v>0</v>
      </c>
      <c r="J20" s="224" t="s">
        <v>357</v>
      </c>
      <c r="K20" s="227">
        <v>0.371576</v>
      </c>
    </row>
    <row r="21" spans="1:11" ht="15" customHeight="1">
      <c r="A21" s="223" t="s">
        <v>230</v>
      </c>
      <c r="B21" s="224">
        <v>1840.8078024414924</v>
      </c>
      <c r="C21" s="225" t="s">
        <v>213</v>
      </c>
      <c r="D21" s="224">
        <v>24158.77056</v>
      </c>
      <c r="E21" s="225">
        <v>1</v>
      </c>
      <c r="F21" s="224">
        <v>818.1368010851077</v>
      </c>
      <c r="G21" s="224">
        <v>286.34788037978774</v>
      </c>
      <c r="H21" s="226">
        <v>1.2998750314</v>
      </c>
      <c r="I21" s="224">
        <v>0</v>
      </c>
      <c r="J21" s="224" t="s">
        <v>357</v>
      </c>
      <c r="K21" s="227">
        <v>0.371576</v>
      </c>
    </row>
    <row r="22" spans="1:11" ht="15" customHeight="1">
      <c r="A22" s="223" t="s">
        <v>231</v>
      </c>
      <c r="B22" s="224">
        <v>2712.7693930716728</v>
      </c>
      <c r="C22" s="225" t="s">
        <v>213</v>
      </c>
      <c r="D22" s="224">
        <v>35602.39872</v>
      </c>
      <c r="E22" s="225">
        <v>1</v>
      </c>
      <c r="F22" s="224">
        <v>0</v>
      </c>
      <c r="G22" s="224">
        <v>0</v>
      </c>
      <c r="H22" s="226">
        <v>1.4998572346</v>
      </c>
      <c r="I22" s="224">
        <v>0</v>
      </c>
      <c r="J22" s="224" t="s">
        <v>357</v>
      </c>
      <c r="K22" s="227">
        <v>0.9289400000000001</v>
      </c>
    </row>
    <row r="23" spans="1:11" ht="15" customHeight="1">
      <c r="A23" s="223" t="s">
        <v>232</v>
      </c>
      <c r="B23" s="224">
        <v>2045.3420027127693</v>
      </c>
      <c r="C23" s="225" t="s">
        <v>213</v>
      </c>
      <c r="D23" s="224">
        <v>26843.0784</v>
      </c>
      <c r="E23" s="225">
        <v>1</v>
      </c>
      <c r="F23" s="224">
        <v>430.598316360583</v>
      </c>
      <c r="G23" s="224">
        <v>150.70941072620406</v>
      </c>
      <c r="H23" s="226">
        <v>0.8999106250000001</v>
      </c>
      <c r="I23" s="224">
        <v>0</v>
      </c>
      <c r="J23" s="224" t="s">
        <v>357</v>
      </c>
      <c r="K23" s="227">
        <v>0.371576</v>
      </c>
    </row>
    <row r="24" spans="1:11" ht="15" customHeight="1">
      <c r="A24" s="223" t="s">
        <v>233</v>
      </c>
      <c r="B24" s="224">
        <v>4747.346437875428</v>
      </c>
      <c r="C24" s="225" t="s">
        <v>213</v>
      </c>
      <c r="D24" s="224">
        <v>62304.197759999995</v>
      </c>
      <c r="E24" s="225">
        <v>1</v>
      </c>
      <c r="F24" s="224">
        <v>1808.5129287144487</v>
      </c>
      <c r="G24" s="224">
        <v>632.979525050057</v>
      </c>
      <c r="H24" s="226">
        <v>1.0998928282</v>
      </c>
      <c r="I24" s="224">
        <v>200.0129179494908</v>
      </c>
      <c r="J24" s="224">
        <v>23.73519913885899</v>
      </c>
      <c r="K24" s="227">
        <v>1.0032552000000001</v>
      </c>
    </row>
    <row r="25" spans="1:11" ht="15" customHeight="1">
      <c r="A25" s="223" t="s">
        <v>234</v>
      </c>
      <c r="B25" s="224">
        <v>3843.0899735182034</v>
      </c>
      <c r="C25" s="225" t="s">
        <v>213</v>
      </c>
      <c r="D25" s="224">
        <v>50436.73152</v>
      </c>
      <c r="E25" s="225">
        <v>1</v>
      </c>
      <c r="F25" s="224">
        <v>732.0171378129911</v>
      </c>
      <c r="G25" s="224">
        <v>400.2411350571619</v>
      </c>
      <c r="H25" s="226">
        <v>1.399866133</v>
      </c>
      <c r="I25" s="224">
        <v>33.37136951794518</v>
      </c>
      <c r="J25" s="224">
        <v>115.16129032258064</v>
      </c>
      <c r="K25" s="227">
        <v>0.46447000000000005</v>
      </c>
    </row>
    <row r="26" spans="1:11" ht="15" customHeight="1">
      <c r="A26" s="223" t="s">
        <v>235</v>
      </c>
      <c r="B26" s="224">
        <v>1808.5129287144487</v>
      </c>
      <c r="C26" s="225" t="s">
        <v>213</v>
      </c>
      <c r="D26" s="224">
        <v>23734.93248</v>
      </c>
      <c r="E26" s="225">
        <v>1</v>
      </c>
      <c r="F26" s="224">
        <v>344.4786530884664</v>
      </c>
      <c r="G26" s="224">
        <v>120.56752858096324</v>
      </c>
      <c r="H26" s="226">
        <v>1.1998839298000001</v>
      </c>
      <c r="I26" s="228">
        <v>66.95803819407065</v>
      </c>
      <c r="J26" s="224">
        <f>B26/I26</f>
        <v>27.009646302250808</v>
      </c>
      <c r="K26" s="227">
        <v>151.1148314512</v>
      </c>
    </row>
    <row r="27" spans="1:11" ht="15" customHeight="1">
      <c r="A27" s="223" t="s">
        <v>236</v>
      </c>
      <c r="B27" s="224">
        <v>3390.9617413395913</v>
      </c>
      <c r="C27" s="225" t="s">
        <v>213</v>
      </c>
      <c r="D27" s="224">
        <v>44502.9984</v>
      </c>
      <c r="E27" s="225">
        <v>1</v>
      </c>
      <c r="F27" s="224">
        <v>1550.1539388980989</v>
      </c>
      <c r="G27" s="224">
        <v>542.5538786143346</v>
      </c>
      <c r="H27" s="226">
        <v>0.8999106250000001</v>
      </c>
      <c r="I27" s="224">
        <v>10.011410855383556</v>
      </c>
      <c r="J27" s="224">
        <v>338.7096774193548</v>
      </c>
      <c r="K27" s="227">
        <v>2.35857866</v>
      </c>
    </row>
    <row r="28" spans="1:11" ht="15" customHeight="1">
      <c r="A28" s="229" t="s">
        <v>237</v>
      </c>
      <c r="B28" s="230">
        <v>4295.218205696816</v>
      </c>
      <c r="C28" s="231" t="s">
        <v>213</v>
      </c>
      <c r="D28" s="230">
        <v>56370.46464</v>
      </c>
      <c r="E28" s="231">
        <v>1</v>
      </c>
      <c r="F28" s="230">
        <v>1722.393265442332</v>
      </c>
      <c r="G28" s="230">
        <v>602.8376429048162</v>
      </c>
      <c r="H28" s="232">
        <v>1.2998750314</v>
      </c>
      <c r="I28" s="230">
        <v>100.0064589747454</v>
      </c>
      <c r="J28" s="230">
        <v>42.949407965554364</v>
      </c>
      <c r="K28" s="233">
        <v>1.39341</v>
      </c>
    </row>
    <row r="29" spans="1:13" ht="15" customHeight="1">
      <c r="A29" s="234" t="s">
        <v>253</v>
      </c>
      <c r="B29" s="235">
        <f>SUM(B4:B28)</f>
        <v>73966.02579283915</v>
      </c>
      <c r="C29" s="239"/>
      <c r="D29" s="235">
        <f>SUM(D4:D28)</f>
        <v>970730.4825600001</v>
      </c>
      <c r="E29" s="239"/>
      <c r="F29" s="235">
        <f>SUM(F4:F28)</f>
        <v>27041.574267444612</v>
      </c>
      <c r="G29" s="235">
        <f>SUM(G4:G28)</f>
        <v>9608.58613042823</v>
      </c>
      <c r="H29" s="239"/>
      <c r="I29" s="239"/>
      <c r="J29" s="235">
        <f>SUM(J4:J28)</f>
        <v>1476.5974792131158</v>
      </c>
      <c r="K29" s="239"/>
      <c r="M29" s="144"/>
    </row>
    <row r="30" spans="1:13" ht="15" customHeight="1">
      <c r="A30" s="234" t="s">
        <v>358</v>
      </c>
      <c r="B30" s="239"/>
      <c r="C30" s="239"/>
      <c r="D30" s="239"/>
      <c r="E30" s="239"/>
      <c r="F30" s="239"/>
      <c r="G30" s="239"/>
      <c r="H30" s="236">
        <f>SUMPRODUCT(H4:H28,B4:B28)/B29</f>
        <v>1.1873992925614612</v>
      </c>
      <c r="I30" s="236">
        <f>SUMPRODUCT(I4:I28,B4:B28)/B29</f>
        <v>42.617106878973544</v>
      </c>
      <c r="J30" s="239"/>
      <c r="K30" s="236">
        <f>SUMPRODUCT(K4:K28,B4:B28)/B29</f>
        <v>4.798497318134419</v>
      </c>
      <c r="M30" s="145"/>
    </row>
    <row r="31" spans="1:11" ht="15" customHeight="1">
      <c r="A31" s="146"/>
      <c r="B31" s="147"/>
      <c r="C31" s="147"/>
      <c r="D31" s="147"/>
      <c r="E31" s="147"/>
      <c r="F31" s="147"/>
      <c r="G31" s="147"/>
      <c r="H31" s="147"/>
      <c r="I31" s="147"/>
      <c r="J31" s="147"/>
      <c r="K31" s="148"/>
    </row>
    <row r="32" ht="15" customHeight="1"/>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110"/>
  <sheetViews>
    <sheetView zoomScalePageLayoutView="0" workbookViewId="0" topLeftCell="A1">
      <selection activeCell="C27" sqref="C27"/>
    </sheetView>
  </sheetViews>
  <sheetFormatPr defaultColWidth="9.33203125" defaultRowHeight="11.25" customHeight="1"/>
  <cols>
    <col min="1" max="1" width="46.66015625" style="66" customWidth="1"/>
    <col min="2" max="2" width="16.33203125" style="66" customWidth="1"/>
    <col min="3" max="3" width="14" style="66" customWidth="1"/>
    <col min="4" max="4" width="33.16015625" style="66" customWidth="1"/>
    <col min="5" max="5" width="19" style="66" customWidth="1"/>
    <col min="6" max="10" width="11.83203125" style="67" customWidth="1"/>
    <col min="11" max="11" width="11.83203125" style="66" customWidth="1"/>
    <col min="12" max="16384" width="9.33203125" style="66" customWidth="1"/>
  </cols>
  <sheetData>
    <row r="1" ht="18" customHeight="1">
      <c r="A1" s="240" t="s">
        <v>364</v>
      </c>
    </row>
    <row r="2" spans="1:3" ht="21" customHeight="1">
      <c r="A2" s="68"/>
      <c r="B2" s="69"/>
      <c r="C2" s="69"/>
    </row>
    <row r="3" spans="1:11" s="71" customFormat="1" ht="38.25" customHeight="1">
      <c r="A3" s="70"/>
      <c r="B3" s="70"/>
      <c r="C3" s="70"/>
      <c r="D3" s="70"/>
      <c r="E3" s="141" t="s">
        <v>239</v>
      </c>
      <c r="F3" s="434" t="s">
        <v>240</v>
      </c>
      <c r="G3" s="434"/>
      <c r="H3" s="435"/>
      <c r="I3" s="436" t="s">
        <v>363</v>
      </c>
      <c r="J3" s="434"/>
      <c r="K3" s="435"/>
    </row>
    <row r="4" spans="1:11" ht="52.5">
      <c r="A4" s="62" t="s">
        <v>241</v>
      </c>
      <c r="B4" s="60" t="s">
        <v>359</v>
      </c>
      <c r="C4" s="61" t="s">
        <v>211</v>
      </c>
      <c r="D4" s="60" t="s">
        <v>242</v>
      </c>
      <c r="E4" s="150" t="s">
        <v>243</v>
      </c>
      <c r="F4" s="63" t="s">
        <v>360</v>
      </c>
      <c r="G4" s="63" t="s">
        <v>361</v>
      </c>
      <c r="H4" s="64" t="s">
        <v>362</v>
      </c>
      <c r="I4" s="65" t="s">
        <v>360</v>
      </c>
      <c r="J4" s="63" t="s">
        <v>361</v>
      </c>
      <c r="K4" s="64" t="s">
        <v>362</v>
      </c>
    </row>
    <row r="5" spans="1:11" ht="15" customHeight="1">
      <c r="A5" s="72" t="s">
        <v>212</v>
      </c>
      <c r="B5" s="105">
        <v>1065.735</v>
      </c>
      <c r="C5" s="73">
        <v>1</v>
      </c>
      <c r="D5" s="77" t="s">
        <v>244</v>
      </c>
      <c r="E5" s="78">
        <v>24.749999999999996</v>
      </c>
      <c r="F5" s="111">
        <v>399.650625</v>
      </c>
      <c r="G5" s="108">
        <v>394.32194999999996</v>
      </c>
      <c r="H5" s="108">
        <f>G5</f>
        <v>394.32194999999996</v>
      </c>
      <c r="I5" s="112">
        <f aca="true" t="shared" si="0" ref="I5:J29">IF(F5="NA","NA",F5/$B5)</f>
        <v>0.375</v>
      </c>
      <c r="J5" s="113">
        <f t="shared" si="0"/>
        <v>0.37</v>
      </c>
      <c r="K5" s="119">
        <f>J5</f>
        <v>0.37</v>
      </c>
    </row>
    <row r="6" spans="1:11" ht="15" customHeight="1">
      <c r="A6" s="77" t="s">
        <v>214</v>
      </c>
      <c r="B6" s="106">
        <v>5134.905000000001</v>
      </c>
      <c r="C6" s="73">
        <v>1</v>
      </c>
      <c r="D6" s="77" t="s">
        <v>244</v>
      </c>
      <c r="E6" s="78">
        <v>119.25000000000001</v>
      </c>
      <c r="F6" s="75">
        <v>1925.5893750000005</v>
      </c>
      <c r="G6" s="74">
        <v>1899.9148500000001</v>
      </c>
      <c r="H6" s="74">
        <f aca="true" t="shared" si="1" ref="H6:H29">G6</f>
        <v>1899.9148500000001</v>
      </c>
      <c r="I6" s="114">
        <f t="shared" si="0"/>
        <v>0.37500000000000006</v>
      </c>
      <c r="J6" s="76">
        <f t="shared" si="0"/>
        <v>0.37</v>
      </c>
      <c r="K6" s="137">
        <f aca="true" t="shared" si="2" ref="K6:K29">J6</f>
        <v>0.37</v>
      </c>
    </row>
    <row r="7" spans="1:11" ht="15" customHeight="1">
      <c r="A7" s="77" t="s">
        <v>215</v>
      </c>
      <c r="B7" s="106">
        <v>2066.88</v>
      </c>
      <c r="C7" s="73">
        <v>1</v>
      </c>
      <c r="D7" s="77" t="s">
        <v>245</v>
      </c>
      <c r="E7" s="78">
        <v>0</v>
      </c>
      <c r="F7" s="75">
        <v>206.68800000000002</v>
      </c>
      <c r="G7" s="74">
        <v>124.0128</v>
      </c>
      <c r="H7" s="74">
        <f t="shared" si="1"/>
        <v>124.0128</v>
      </c>
      <c r="I7" s="114">
        <f t="shared" si="0"/>
        <v>0.1</v>
      </c>
      <c r="J7" s="76">
        <f t="shared" si="0"/>
        <v>0.06</v>
      </c>
      <c r="K7" s="137">
        <f t="shared" si="2"/>
        <v>0.06</v>
      </c>
    </row>
    <row r="8" spans="1:11" ht="15" customHeight="1">
      <c r="A8" s="77" t="s">
        <v>216</v>
      </c>
      <c r="B8" s="106">
        <v>1065.735</v>
      </c>
      <c r="C8" s="73">
        <v>1</v>
      </c>
      <c r="D8" s="77" t="s">
        <v>244</v>
      </c>
      <c r="E8" s="78">
        <v>24.749999999999996</v>
      </c>
      <c r="F8" s="75">
        <v>399.650625</v>
      </c>
      <c r="G8" s="74">
        <v>394.32194999999996</v>
      </c>
      <c r="H8" s="74">
        <f t="shared" si="1"/>
        <v>394.32194999999996</v>
      </c>
      <c r="I8" s="114">
        <f t="shared" si="0"/>
        <v>0.375</v>
      </c>
      <c r="J8" s="76">
        <f t="shared" si="0"/>
        <v>0.37</v>
      </c>
      <c r="K8" s="137">
        <f t="shared" si="2"/>
        <v>0.37</v>
      </c>
    </row>
    <row r="9" spans="1:11" ht="15" customHeight="1">
      <c r="A9" s="77" t="s">
        <v>217</v>
      </c>
      <c r="B9" s="106">
        <v>5134.905000000001</v>
      </c>
      <c r="C9" s="73">
        <v>1</v>
      </c>
      <c r="D9" s="77" t="s">
        <v>244</v>
      </c>
      <c r="E9" s="78">
        <v>119.25000000000001</v>
      </c>
      <c r="F9" s="75">
        <v>1925.5893750000005</v>
      </c>
      <c r="G9" s="74">
        <v>1899.9148500000001</v>
      </c>
      <c r="H9" s="74">
        <f t="shared" si="1"/>
        <v>1899.9148500000001</v>
      </c>
      <c r="I9" s="114">
        <f t="shared" si="0"/>
        <v>0.37500000000000006</v>
      </c>
      <c r="J9" s="76">
        <f t="shared" si="0"/>
        <v>0.37</v>
      </c>
      <c r="K9" s="137">
        <f t="shared" si="2"/>
        <v>0.37</v>
      </c>
    </row>
    <row r="10" spans="1:11" ht="15" customHeight="1">
      <c r="A10" s="77" t="s">
        <v>218</v>
      </c>
      <c r="B10" s="106">
        <v>1065.735</v>
      </c>
      <c r="C10" s="73">
        <v>1</v>
      </c>
      <c r="D10" s="77" t="s">
        <v>244</v>
      </c>
      <c r="E10" s="78">
        <v>24.749999999999996</v>
      </c>
      <c r="F10" s="75">
        <v>399.650625</v>
      </c>
      <c r="G10" s="74">
        <v>394.32194999999996</v>
      </c>
      <c r="H10" s="74">
        <f t="shared" si="1"/>
        <v>394.32194999999996</v>
      </c>
      <c r="I10" s="114">
        <f t="shared" si="0"/>
        <v>0.375</v>
      </c>
      <c r="J10" s="76">
        <f t="shared" si="0"/>
        <v>0.37</v>
      </c>
      <c r="K10" s="137">
        <f t="shared" si="2"/>
        <v>0.37</v>
      </c>
    </row>
    <row r="11" spans="1:11" ht="15" customHeight="1">
      <c r="A11" s="77" t="s">
        <v>219</v>
      </c>
      <c r="B11" s="106">
        <v>5134.905000000001</v>
      </c>
      <c r="C11" s="73">
        <v>1</v>
      </c>
      <c r="D11" s="77" t="s">
        <v>244</v>
      </c>
      <c r="E11" s="78">
        <v>119.25000000000001</v>
      </c>
      <c r="F11" s="75">
        <v>1925.5893750000005</v>
      </c>
      <c r="G11" s="74">
        <v>1899.9148500000001</v>
      </c>
      <c r="H11" s="74">
        <f t="shared" si="1"/>
        <v>1899.9148500000001</v>
      </c>
      <c r="I11" s="114">
        <f t="shared" si="0"/>
        <v>0.37500000000000006</v>
      </c>
      <c r="J11" s="76">
        <f t="shared" si="0"/>
        <v>0.37</v>
      </c>
      <c r="K11" s="137">
        <f t="shared" si="2"/>
        <v>0.37</v>
      </c>
    </row>
    <row r="12" spans="1:11" ht="15" customHeight="1">
      <c r="A12" s="77" t="s">
        <v>220</v>
      </c>
      <c r="B12" s="106">
        <v>2066.88</v>
      </c>
      <c r="C12" s="73">
        <v>1</v>
      </c>
      <c r="D12" s="77" t="s">
        <v>245</v>
      </c>
      <c r="E12" s="78">
        <v>0</v>
      </c>
      <c r="F12" s="75">
        <v>206.68800000000002</v>
      </c>
      <c r="G12" s="74">
        <v>124.0128</v>
      </c>
      <c r="H12" s="74">
        <f t="shared" si="1"/>
        <v>124.0128</v>
      </c>
      <c r="I12" s="114">
        <f t="shared" si="0"/>
        <v>0.1</v>
      </c>
      <c r="J12" s="76">
        <f t="shared" si="0"/>
        <v>0.06</v>
      </c>
      <c r="K12" s="137">
        <f t="shared" si="2"/>
        <v>0.06</v>
      </c>
    </row>
    <row r="13" spans="1:11" ht="15" customHeight="1">
      <c r="A13" s="77" t="s">
        <v>221</v>
      </c>
      <c r="B13" s="106">
        <v>1065.735</v>
      </c>
      <c r="C13" s="73">
        <v>1</v>
      </c>
      <c r="D13" s="77" t="s">
        <v>244</v>
      </c>
      <c r="E13" s="78">
        <v>24.749999999999996</v>
      </c>
      <c r="F13" s="75">
        <v>399.650625</v>
      </c>
      <c r="G13" s="74">
        <v>394.32194999999996</v>
      </c>
      <c r="H13" s="74">
        <f t="shared" si="1"/>
        <v>394.32194999999996</v>
      </c>
      <c r="I13" s="114">
        <f t="shared" si="0"/>
        <v>0.375</v>
      </c>
      <c r="J13" s="76">
        <f t="shared" si="0"/>
        <v>0.37</v>
      </c>
      <c r="K13" s="137">
        <f t="shared" si="2"/>
        <v>0.37</v>
      </c>
    </row>
    <row r="14" spans="1:11" ht="15" customHeight="1">
      <c r="A14" s="77" t="s">
        <v>222</v>
      </c>
      <c r="B14" s="106">
        <v>5134.905000000001</v>
      </c>
      <c r="C14" s="73">
        <v>1</v>
      </c>
      <c r="D14" s="77" t="s">
        <v>244</v>
      </c>
      <c r="E14" s="78">
        <v>119.25000000000001</v>
      </c>
      <c r="F14" s="75">
        <v>1925.5893750000005</v>
      </c>
      <c r="G14" s="74">
        <v>1899.9148500000001</v>
      </c>
      <c r="H14" s="74">
        <f t="shared" si="1"/>
        <v>1899.9148500000001</v>
      </c>
      <c r="I14" s="114">
        <f t="shared" si="0"/>
        <v>0.37500000000000006</v>
      </c>
      <c r="J14" s="76">
        <f t="shared" si="0"/>
        <v>0.37</v>
      </c>
      <c r="K14" s="137">
        <f t="shared" si="2"/>
        <v>0.37</v>
      </c>
    </row>
    <row r="15" spans="1:11" ht="15" customHeight="1">
      <c r="A15" s="77" t="s">
        <v>223</v>
      </c>
      <c r="B15" s="106">
        <v>1065.735</v>
      </c>
      <c r="C15" s="73">
        <v>1</v>
      </c>
      <c r="D15" s="77" t="s">
        <v>244</v>
      </c>
      <c r="E15" s="78">
        <v>24.749999999999996</v>
      </c>
      <c r="F15" s="75">
        <v>399.650625</v>
      </c>
      <c r="G15" s="74">
        <v>394.32194999999996</v>
      </c>
      <c r="H15" s="74">
        <f t="shared" si="1"/>
        <v>394.32194999999996</v>
      </c>
      <c r="I15" s="114">
        <f t="shared" si="0"/>
        <v>0.375</v>
      </c>
      <c r="J15" s="76">
        <f t="shared" si="0"/>
        <v>0.37</v>
      </c>
      <c r="K15" s="137">
        <f t="shared" si="2"/>
        <v>0.37</v>
      </c>
    </row>
    <row r="16" spans="1:11" ht="15" customHeight="1">
      <c r="A16" s="77" t="s">
        <v>224</v>
      </c>
      <c r="B16" s="106">
        <v>5134.905000000001</v>
      </c>
      <c r="C16" s="73">
        <v>1</v>
      </c>
      <c r="D16" s="77" t="s">
        <v>244</v>
      </c>
      <c r="E16" s="78">
        <v>119.25000000000001</v>
      </c>
      <c r="F16" s="75">
        <v>1925.5893750000005</v>
      </c>
      <c r="G16" s="74">
        <v>1899.9148500000001</v>
      </c>
      <c r="H16" s="74">
        <f t="shared" si="1"/>
        <v>1899.9148500000001</v>
      </c>
      <c r="I16" s="114">
        <f t="shared" si="0"/>
        <v>0.37500000000000006</v>
      </c>
      <c r="J16" s="76">
        <f t="shared" si="0"/>
        <v>0.37</v>
      </c>
      <c r="K16" s="137">
        <f t="shared" si="2"/>
        <v>0.37</v>
      </c>
    </row>
    <row r="17" spans="1:11" ht="15" customHeight="1">
      <c r="A17" s="77" t="s">
        <v>225</v>
      </c>
      <c r="B17" s="106">
        <v>2066.88</v>
      </c>
      <c r="C17" s="73">
        <v>1</v>
      </c>
      <c r="D17" s="77" t="s">
        <v>245</v>
      </c>
      <c r="E17" s="78">
        <v>0</v>
      </c>
      <c r="F17" s="75">
        <v>206.68800000000002</v>
      </c>
      <c r="G17" s="74">
        <v>124.0128</v>
      </c>
      <c r="H17" s="74">
        <f t="shared" si="1"/>
        <v>124.0128</v>
      </c>
      <c r="I17" s="114">
        <f t="shared" si="0"/>
        <v>0.1</v>
      </c>
      <c r="J17" s="76">
        <f t="shared" si="0"/>
        <v>0.06</v>
      </c>
      <c r="K17" s="137">
        <f t="shared" si="2"/>
        <v>0.06</v>
      </c>
    </row>
    <row r="18" spans="1:11" ht="15" customHeight="1">
      <c r="A18" s="77" t="s">
        <v>226</v>
      </c>
      <c r="B18" s="106">
        <v>1065.735</v>
      </c>
      <c r="C18" s="73">
        <v>1</v>
      </c>
      <c r="D18" s="77" t="s">
        <v>244</v>
      </c>
      <c r="E18" s="78">
        <v>24.749999999999996</v>
      </c>
      <c r="F18" s="75">
        <v>399.650625</v>
      </c>
      <c r="G18" s="74">
        <v>394.32194999999996</v>
      </c>
      <c r="H18" s="74">
        <f t="shared" si="1"/>
        <v>394.32194999999996</v>
      </c>
      <c r="I18" s="114">
        <f t="shared" si="0"/>
        <v>0.375</v>
      </c>
      <c r="J18" s="76">
        <f t="shared" si="0"/>
        <v>0.37</v>
      </c>
      <c r="K18" s="137">
        <f t="shared" si="2"/>
        <v>0.37</v>
      </c>
    </row>
    <row r="19" spans="1:11" ht="15" customHeight="1">
      <c r="A19" s="77" t="s">
        <v>227</v>
      </c>
      <c r="B19" s="106">
        <v>3390.9750000000004</v>
      </c>
      <c r="C19" s="73">
        <v>1</v>
      </c>
      <c r="D19" s="77" t="s">
        <v>244</v>
      </c>
      <c r="E19" s="78">
        <v>78.75</v>
      </c>
      <c r="F19" s="75">
        <v>1271.6156250000001</v>
      </c>
      <c r="G19" s="74">
        <v>1254.66075</v>
      </c>
      <c r="H19" s="74">
        <f t="shared" si="1"/>
        <v>1254.66075</v>
      </c>
      <c r="I19" s="114">
        <f t="shared" si="0"/>
        <v>0.375</v>
      </c>
      <c r="J19" s="76">
        <f t="shared" si="0"/>
        <v>0.36999999999999994</v>
      </c>
      <c r="K19" s="137">
        <f t="shared" si="2"/>
        <v>0.36999999999999994</v>
      </c>
    </row>
    <row r="20" spans="1:11" ht="15" customHeight="1">
      <c r="A20" s="77" t="s">
        <v>228</v>
      </c>
      <c r="B20" s="106">
        <v>1743.93</v>
      </c>
      <c r="C20" s="73">
        <v>1</v>
      </c>
      <c r="D20" s="77" t="s">
        <v>246</v>
      </c>
      <c r="E20" s="78">
        <v>48.648648648648646</v>
      </c>
      <c r="F20" s="75">
        <v>653.97375</v>
      </c>
      <c r="G20" s="74">
        <v>645.2541</v>
      </c>
      <c r="H20" s="74">
        <f t="shared" si="1"/>
        <v>645.2541</v>
      </c>
      <c r="I20" s="114">
        <f t="shared" si="0"/>
        <v>0.375</v>
      </c>
      <c r="J20" s="76">
        <f t="shared" si="0"/>
        <v>0.37</v>
      </c>
      <c r="K20" s="137">
        <f t="shared" si="2"/>
        <v>0.37</v>
      </c>
    </row>
    <row r="21" spans="1:11" ht="15" customHeight="1">
      <c r="A21" s="77" t="s">
        <v>229</v>
      </c>
      <c r="B21" s="106">
        <v>5877.69</v>
      </c>
      <c r="C21" s="73">
        <v>1</v>
      </c>
      <c r="D21" s="77" t="s">
        <v>245</v>
      </c>
      <c r="E21" s="78">
        <v>0</v>
      </c>
      <c r="F21" s="75">
        <v>587.769</v>
      </c>
      <c r="G21" s="74">
        <v>352.66139999999996</v>
      </c>
      <c r="H21" s="74">
        <f t="shared" si="1"/>
        <v>352.66139999999996</v>
      </c>
      <c r="I21" s="114">
        <f t="shared" si="0"/>
        <v>0.1</v>
      </c>
      <c r="J21" s="76">
        <f t="shared" si="0"/>
        <v>0.06</v>
      </c>
      <c r="K21" s="137">
        <f t="shared" si="2"/>
        <v>0.06</v>
      </c>
    </row>
    <row r="22" spans="1:11" ht="15" customHeight="1">
      <c r="A22" s="77" t="s">
        <v>230</v>
      </c>
      <c r="B22" s="106">
        <v>1840.815</v>
      </c>
      <c r="C22" s="73">
        <v>1</v>
      </c>
      <c r="D22" s="77" t="s">
        <v>245</v>
      </c>
      <c r="E22" s="78">
        <v>0</v>
      </c>
      <c r="F22" s="75">
        <v>184.0815</v>
      </c>
      <c r="G22" s="74">
        <v>110.4489</v>
      </c>
      <c r="H22" s="74">
        <f t="shared" si="1"/>
        <v>110.4489</v>
      </c>
      <c r="I22" s="114">
        <f t="shared" si="0"/>
        <v>0.1</v>
      </c>
      <c r="J22" s="76">
        <f t="shared" si="0"/>
        <v>0.06</v>
      </c>
      <c r="K22" s="137">
        <f t="shared" si="2"/>
        <v>0.06</v>
      </c>
    </row>
    <row r="23" spans="1:11" ht="15" customHeight="1">
      <c r="A23" s="77" t="s">
        <v>231</v>
      </c>
      <c r="B23" s="106">
        <v>2712.78</v>
      </c>
      <c r="C23" s="73">
        <v>1</v>
      </c>
      <c r="D23" s="77"/>
      <c r="E23" s="78">
        <v>0</v>
      </c>
      <c r="F23" s="75" t="s">
        <v>160</v>
      </c>
      <c r="G23" s="74" t="s">
        <v>160</v>
      </c>
      <c r="H23" s="74" t="str">
        <f t="shared" si="1"/>
        <v>NA</v>
      </c>
      <c r="I23" s="114" t="str">
        <f t="shared" si="0"/>
        <v>NA</v>
      </c>
      <c r="J23" s="76" t="str">
        <f t="shared" si="0"/>
        <v>NA</v>
      </c>
      <c r="K23" s="137" t="str">
        <f t="shared" si="2"/>
        <v>NA</v>
      </c>
    </row>
    <row r="24" spans="1:12" s="85" customFormat="1" ht="15" customHeight="1">
      <c r="A24" s="79" t="s">
        <v>365</v>
      </c>
      <c r="B24" s="107">
        <v>2045.35</v>
      </c>
      <c r="C24" s="80">
        <v>1</v>
      </c>
      <c r="D24" s="79" t="s">
        <v>247</v>
      </c>
      <c r="E24" s="82">
        <v>0</v>
      </c>
      <c r="F24" s="83">
        <v>0</v>
      </c>
      <c r="G24" s="81">
        <v>0</v>
      </c>
      <c r="H24" s="81">
        <f t="shared" si="1"/>
        <v>0</v>
      </c>
      <c r="I24" s="115">
        <f t="shared" si="0"/>
        <v>0</v>
      </c>
      <c r="J24" s="84">
        <f t="shared" si="0"/>
        <v>0</v>
      </c>
      <c r="K24" s="138">
        <f t="shared" si="2"/>
        <v>0</v>
      </c>
      <c r="L24" s="66"/>
    </row>
    <row r="25" spans="1:11" ht="15" customHeight="1">
      <c r="A25" s="77" t="s">
        <v>233</v>
      </c>
      <c r="B25" s="106">
        <v>4747.365000000001</v>
      </c>
      <c r="C25" s="73">
        <v>1</v>
      </c>
      <c r="D25" s="77" t="s">
        <v>248</v>
      </c>
      <c r="E25" s="78">
        <v>22.05</v>
      </c>
      <c r="F25" s="75">
        <v>474.7365000000001</v>
      </c>
      <c r="G25" s="74">
        <v>403.526025</v>
      </c>
      <c r="H25" s="74">
        <f t="shared" si="1"/>
        <v>403.526025</v>
      </c>
      <c r="I25" s="114">
        <f t="shared" si="0"/>
        <v>0.1</v>
      </c>
      <c r="J25" s="76">
        <f t="shared" si="0"/>
        <v>0.08499999999999999</v>
      </c>
      <c r="K25" s="137">
        <f t="shared" si="2"/>
        <v>0.08499999999999999</v>
      </c>
    </row>
    <row r="26" spans="1:11" ht="15" customHeight="1">
      <c r="A26" s="77" t="s">
        <v>234</v>
      </c>
      <c r="B26" s="106">
        <v>3843.105</v>
      </c>
      <c r="C26" s="73">
        <v>1</v>
      </c>
      <c r="D26" s="77" t="s">
        <v>249</v>
      </c>
      <c r="E26" s="78">
        <v>107.2072072072072</v>
      </c>
      <c r="F26" s="75">
        <v>2305.863</v>
      </c>
      <c r="G26" s="74">
        <v>1152.9315</v>
      </c>
      <c r="H26" s="74">
        <f t="shared" si="1"/>
        <v>1152.9315</v>
      </c>
      <c r="I26" s="114">
        <f t="shared" si="0"/>
        <v>0.6</v>
      </c>
      <c r="J26" s="76">
        <f t="shared" si="0"/>
        <v>0.3</v>
      </c>
      <c r="K26" s="137">
        <f t="shared" si="2"/>
        <v>0.3</v>
      </c>
    </row>
    <row r="27" spans="1:11" ht="15" customHeight="1">
      <c r="A27" s="77" t="s">
        <v>235</v>
      </c>
      <c r="B27" s="106">
        <v>1808.52</v>
      </c>
      <c r="C27" s="73">
        <v>1</v>
      </c>
      <c r="D27" s="77" t="s">
        <v>250</v>
      </c>
      <c r="E27" s="78">
        <v>25.187406296851574</v>
      </c>
      <c r="F27" s="75">
        <v>5000</v>
      </c>
      <c r="G27" s="74">
        <v>5000</v>
      </c>
      <c r="H27" s="74">
        <f t="shared" si="1"/>
        <v>5000</v>
      </c>
      <c r="I27" s="114">
        <f t="shared" si="0"/>
        <v>2.7646915710083384</v>
      </c>
      <c r="J27" s="76">
        <f t="shared" si="0"/>
        <v>2.7646915710083384</v>
      </c>
      <c r="K27" s="137">
        <f t="shared" si="2"/>
        <v>2.7646915710083384</v>
      </c>
    </row>
    <row r="28" spans="1:11" ht="15" customHeight="1">
      <c r="A28" s="77" t="s">
        <v>236</v>
      </c>
      <c r="B28" s="106">
        <v>3390.9750000000004</v>
      </c>
      <c r="C28" s="73">
        <v>1</v>
      </c>
      <c r="D28" s="77" t="s">
        <v>251</v>
      </c>
      <c r="E28" s="78">
        <v>315</v>
      </c>
      <c r="F28" s="75">
        <v>6781.950000000001</v>
      </c>
      <c r="G28" s="74">
        <v>3153.6067500000004</v>
      </c>
      <c r="H28" s="74">
        <f t="shared" si="1"/>
        <v>3153.6067500000004</v>
      </c>
      <c r="I28" s="114">
        <f t="shared" si="0"/>
        <v>2</v>
      </c>
      <c r="J28" s="76">
        <f t="shared" si="0"/>
        <v>0.93</v>
      </c>
      <c r="K28" s="137">
        <f t="shared" si="2"/>
        <v>0.93</v>
      </c>
    </row>
    <row r="29" spans="1:11" ht="15" customHeight="1">
      <c r="A29" s="77" t="s">
        <v>237</v>
      </c>
      <c r="B29" s="106">
        <v>4295.235000000001</v>
      </c>
      <c r="C29" s="86">
        <v>1</v>
      </c>
      <c r="D29" s="151" t="s">
        <v>252</v>
      </c>
      <c r="E29" s="78">
        <v>91.72413793103449</v>
      </c>
      <c r="F29" s="88">
        <v>644.28525</v>
      </c>
      <c r="G29" s="87">
        <v>730.1899500000001</v>
      </c>
      <c r="H29" s="87">
        <f t="shared" si="1"/>
        <v>730.1899500000001</v>
      </c>
      <c r="I29" s="116">
        <f t="shared" si="0"/>
        <v>0.15</v>
      </c>
      <c r="J29" s="117">
        <f t="shared" si="0"/>
        <v>0.16999999999999998</v>
      </c>
      <c r="K29" s="139">
        <f t="shared" si="2"/>
        <v>0.16999999999999998</v>
      </c>
    </row>
    <row r="30" spans="1:11" ht="18.75" customHeight="1">
      <c r="A30" s="89" t="s">
        <v>253</v>
      </c>
      <c r="B30" s="90">
        <f>SUMPRODUCT(B5:B29,$C5:$C29)</f>
        <v>73966.31500000002</v>
      </c>
      <c r="C30" s="90"/>
      <c r="D30" s="109"/>
      <c r="E30" s="110">
        <f>SUMPRODUCT(E5:E29,$C5:$C29)</f>
        <v>1433.3174000837419</v>
      </c>
      <c r="F30" s="91">
        <f>SUMPRODUCT(F5:F29,$C5:$C29)</f>
        <v>30550.189250000007</v>
      </c>
      <c r="G30" s="92">
        <f>SUMPRODUCT(G5:G29,$C5:$C29)</f>
        <v>25040.823724999995</v>
      </c>
      <c r="H30" s="92">
        <f>SUMPRODUCT(H5:H29,$C5:$C29)</f>
        <v>25040.823724999995</v>
      </c>
      <c r="I30" s="118">
        <f>F30/$B30</f>
        <v>0.41302840691739207</v>
      </c>
      <c r="J30" s="93">
        <f>G30/$B30</f>
        <v>0.33854361576617664</v>
      </c>
      <c r="K30" s="140">
        <f>H30/$B30</f>
        <v>0.33854361576617664</v>
      </c>
    </row>
    <row r="31" spans="1:11" ht="11.25" customHeight="1">
      <c r="A31" s="432"/>
      <c r="B31" s="432"/>
      <c r="C31" s="94"/>
      <c r="E31" s="95"/>
      <c r="F31" s="96"/>
      <c r="G31" s="97"/>
      <c r="H31" s="97"/>
      <c r="I31" s="98"/>
      <c r="J31" s="98"/>
      <c r="K31" s="99"/>
    </row>
    <row r="32" ht="11.25" customHeight="1">
      <c r="A32" s="100"/>
    </row>
    <row r="36" spans="1:3" ht="11.25" customHeight="1">
      <c r="A36" s="433" t="s">
        <v>254</v>
      </c>
      <c r="B36" s="433"/>
      <c r="C36" s="101"/>
    </row>
    <row r="37" spans="1:3" ht="11.25" customHeight="1">
      <c r="A37" s="102" t="s">
        <v>255</v>
      </c>
      <c r="B37" s="103"/>
      <c r="C37" s="103"/>
    </row>
    <row r="38" spans="1:3" ht="11.25" customHeight="1">
      <c r="A38" s="102" t="s">
        <v>256</v>
      </c>
      <c r="B38" s="103"/>
      <c r="C38" s="103"/>
    </row>
    <row r="39" spans="1:3" ht="11.25" customHeight="1">
      <c r="A39" s="102" t="s">
        <v>257</v>
      </c>
      <c r="B39" s="103"/>
      <c r="C39" s="103"/>
    </row>
    <row r="40" spans="1:3" ht="11.25" customHeight="1">
      <c r="A40" s="102" t="s">
        <v>258</v>
      </c>
      <c r="B40" s="103"/>
      <c r="C40" s="103"/>
    </row>
    <row r="41" spans="1:3" ht="11.25" customHeight="1">
      <c r="A41" s="102" t="s">
        <v>259</v>
      </c>
      <c r="B41" s="103"/>
      <c r="C41" s="103"/>
    </row>
    <row r="42" spans="1:3" ht="11.25" customHeight="1">
      <c r="A42" s="102" t="s">
        <v>260</v>
      </c>
      <c r="B42" s="103"/>
      <c r="C42" s="103"/>
    </row>
    <row r="43" spans="1:3" ht="11.25" customHeight="1">
      <c r="A43" s="102" t="s">
        <v>261</v>
      </c>
      <c r="B43" s="103"/>
      <c r="C43" s="103"/>
    </row>
    <row r="44" spans="1:3" ht="11.25" customHeight="1">
      <c r="A44" s="102" t="s">
        <v>262</v>
      </c>
      <c r="B44" s="103"/>
      <c r="C44" s="103"/>
    </row>
    <row r="45" spans="1:3" ht="11.25" customHeight="1">
      <c r="A45" s="102" t="s">
        <v>263</v>
      </c>
      <c r="B45" s="103"/>
      <c r="C45" s="103"/>
    </row>
    <row r="46" spans="1:3" ht="11.25" customHeight="1">
      <c r="A46" s="102" t="s">
        <v>264</v>
      </c>
      <c r="B46" s="103"/>
      <c r="C46" s="103"/>
    </row>
    <row r="47" spans="1:3" ht="11.25" customHeight="1">
      <c r="A47" s="102" t="s">
        <v>251</v>
      </c>
      <c r="B47" s="103"/>
      <c r="C47" s="103"/>
    </row>
    <row r="48" spans="1:3" ht="11.25" customHeight="1">
      <c r="A48" s="102" t="s">
        <v>265</v>
      </c>
      <c r="B48" s="103"/>
      <c r="C48" s="103"/>
    </row>
    <row r="49" spans="1:3" ht="11.25" customHeight="1">
      <c r="A49" s="102" t="s">
        <v>266</v>
      </c>
      <c r="B49" s="103"/>
      <c r="C49" s="103"/>
    </row>
    <row r="50" spans="1:3" ht="11.25" customHeight="1">
      <c r="A50" s="102" t="s">
        <v>244</v>
      </c>
      <c r="B50" s="103"/>
      <c r="C50" s="103"/>
    </row>
    <row r="51" spans="1:3" ht="11.25" customHeight="1">
      <c r="A51" s="102" t="s">
        <v>267</v>
      </c>
      <c r="B51" s="103"/>
      <c r="C51" s="103"/>
    </row>
    <row r="52" spans="1:3" ht="11.25" customHeight="1">
      <c r="A52" s="102" t="s">
        <v>268</v>
      </c>
      <c r="B52" s="103"/>
      <c r="C52" s="103"/>
    </row>
    <row r="53" spans="1:3" ht="11.25" customHeight="1">
      <c r="A53" s="102" t="s">
        <v>246</v>
      </c>
      <c r="B53" s="103"/>
      <c r="C53" s="103"/>
    </row>
    <row r="54" spans="1:3" ht="11.25" customHeight="1">
      <c r="A54" s="102" t="s">
        <v>269</v>
      </c>
      <c r="B54" s="103"/>
      <c r="C54" s="103"/>
    </row>
    <row r="55" spans="1:3" ht="11.25" customHeight="1">
      <c r="A55" s="102" t="s">
        <v>245</v>
      </c>
      <c r="B55" s="103"/>
      <c r="C55" s="103"/>
    </row>
    <row r="56" spans="1:3" ht="11.25" customHeight="1">
      <c r="A56" s="102" t="s">
        <v>270</v>
      </c>
      <c r="B56" s="103"/>
      <c r="C56" s="103"/>
    </row>
    <row r="57" spans="1:3" ht="11.25" customHeight="1">
      <c r="A57" s="102" t="s">
        <v>271</v>
      </c>
      <c r="B57" s="103"/>
      <c r="C57" s="103"/>
    </row>
    <row r="58" spans="1:3" ht="11.25" customHeight="1">
      <c r="A58" s="102" t="s">
        <v>272</v>
      </c>
      <c r="B58" s="103"/>
      <c r="C58" s="103"/>
    </row>
    <row r="59" spans="1:3" ht="11.25" customHeight="1">
      <c r="A59" s="102" t="s">
        <v>273</v>
      </c>
      <c r="B59" s="103"/>
      <c r="C59" s="103"/>
    </row>
    <row r="60" spans="1:3" ht="11.25" customHeight="1">
      <c r="A60" s="102" t="s">
        <v>274</v>
      </c>
      <c r="B60" s="103"/>
      <c r="C60" s="103"/>
    </row>
    <row r="61" spans="1:3" ht="11.25" customHeight="1">
      <c r="A61" s="102" t="s">
        <v>275</v>
      </c>
      <c r="B61" s="103"/>
      <c r="C61" s="103"/>
    </row>
    <row r="62" spans="1:3" ht="11.25" customHeight="1">
      <c r="A62" s="102" t="s">
        <v>276</v>
      </c>
      <c r="B62" s="103"/>
      <c r="C62" s="103"/>
    </row>
    <row r="63" spans="1:3" ht="11.25" customHeight="1">
      <c r="A63" s="102" t="s">
        <v>277</v>
      </c>
      <c r="B63" s="103"/>
      <c r="C63" s="103"/>
    </row>
    <row r="64" spans="1:3" ht="11.25" customHeight="1">
      <c r="A64" s="102" t="s">
        <v>249</v>
      </c>
      <c r="B64" s="103"/>
      <c r="C64" s="103"/>
    </row>
    <row r="65" spans="1:3" ht="11.25" customHeight="1">
      <c r="A65" s="102" t="s">
        <v>278</v>
      </c>
      <c r="B65" s="103"/>
      <c r="C65" s="103"/>
    </row>
    <row r="66" spans="1:3" ht="11.25" customHeight="1">
      <c r="A66" s="102" t="s">
        <v>279</v>
      </c>
      <c r="B66" s="103"/>
      <c r="C66" s="103"/>
    </row>
    <row r="67" spans="1:3" ht="11.25" customHeight="1">
      <c r="A67" s="102" t="s">
        <v>250</v>
      </c>
      <c r="B67" s="103"/>
      <c r="C67" s="103"/>
    </row>
    <row r="68" spans="1:3" ht="11.25" customHeight="1">
      <c r="A68" s="102" t="s">
        <v>280</v>
      </c>
      <c r="B68" s="103"/>
      <c r="C68" s="103"/>
    </row>
    <row r="69" spans="1:3" ht="11.25" customHeight="1">
      <c r="A69" s="102" t="s">
        <v>281</v>
      </c>
      <c r="B69" s="103"/>
      <c r="C69" s="103"/>
    </row>
    <row r="70" spans="1:3" ht="11.25" customHeight="1">
      <c r="A70" s="102" t="s">
        <v>282</v>
      </c>
      <c r="B70" s="103"/>
      <c r="C70" s="103"/>
    </row>
    <row r="71" spans="1:3" ht="11.25" customHeight="1">
      <c r="A71" s="102" t="s">
        <v>252</v>
      </c>
      <c r="B71" s="103"/>
      <c r="C71" s="103"/>
    </row>
    <row r="72" spans="1:3" ht="11.25" customHeight="1">
      <c r="A72" s="102" t="s">
        <v>283</v>
      </c>
      <c r="B72" s="103"/>
      <c r="C72" s="103"/>
    </row>
    <row r="73" spans="1:3" ht="11.25" customHeight="1">
      <c r="A73" s="102" t="s">
        <v>284</v>
      </c>
      <c r="B73" s="103"/>
      <c r="C73" s="103"/>
    </row>
    <row r="74" spans="1:3" ht="11.25" customHeight="1">
      <c r="A74" s="102" t="s">
        <v>285</v>
      </c>
      <c r="B74" s="103"/>
      <c r="C74" s="103"/>
    </row>
    <row r="75" spans="1:3" ht="11.25" customHeight="1">
      <c r="A75" s="102" t="s">
        <v>286</v>
      </c>
      <c r="B75" s="103"/>
      <c r="C75" s="103"/>
    </row>
    <row r="76" spans="1:3" ht="11.25" customHeight="1">
      <c r="A76" s="102" t="s">
        <v>287</v>
      </c>
      <c r="B76" s="103"/>
      <c r="C76" s="103"/>
    </row>
    <row r="77" spans="1:3" ht="11.25" customHeight="1">
      <c r="A77" s="102" t="s">
        <v>288</v>
      </c>
      <c r="B77" s="103"/>
      <c r="C77" s="103"/>
    </row>
    <row r="78" spans="1:3" ht="11.25" customHeight="1">
      <c r="A78" s="102" t="s">
        <v>289</v>
      </c>
      <c r="B78" s="103"/>
      <c r="C78" s="103"/>
    </row>
    <row r="79" spans="1:3" ht="11.25" customHeight="1">
      <c r="A79" s="102" t="s">
        <v>290</v>
      </c>
      <c r="B79" s="103"/>
      <c r="C79" s="103"/>
    </row>
    <row r="80" spans="1:3" ht="11.25" customHeight="1">
      <c r="A80" s="102" t="s">
        <v>291</v>
      </c>
      <c r="B80" s="103"/>
      <c r="C80" s="103"/>
    </row>
    <row r="81" spans="1:3" ht="11.25" customHeight="1">
      <c r="A81" s="102" t="s">
        <v>292</v>
      </c>
      <c r="B81" s="103"/>
      <c r="C81" s="103"/>
    </row>
    <row r="82" spans="1:3" ht="11.25" customHeight="1">
      <c r="A82" s="102" t="s">
        <v>248</v>
      </c>
      <c r="B82" s="103"/>
      <c r="C82" s="103"/>
    </row>
    <row r="83" spans="1:3" ht="11.25" customHeight="1">
      <c r="A83" s="102" t="s">
        <v>293</v>
      </c>
      <c r="B83" s="103"/>
      <c r="C83" s="103"/>
    </row>
    <row r="84" spans="1:3" ht="11.25" customHeight="1">
      <c r="A84" s="102" t="s">
        <v>294</v>
      </c>
      <c r="B84" s="103"/>
      <c r="C84" s="103"/>
    </row>
    <row r="85" spans="1:3" ht="11.25" customHeight="1">
      <c r="A85" s="102" t="s">
        <v>295</v>
      </c>
      <c r="B85" s="103"/>
      <c r="C85" s="103"/>
    </row>
    <row r="86" spans="1:3" ht="11.25" customHeight="1">
      <c r="A86" s="102" t="s">
        <v>296</v>
      </c>
      <c r="B86" s="103"/>
      <c r="C86" s="103"/>
    </row>
    <row r="87" spans="1:3" ht="11.25" customHeight="1">
      <c r="A87" s="102" t="s">
        <v>297</v>
      </c>
      <c r="B87" s="103"/>
      <c r="C87" s="103"/>
    </row>
    <row r="88" spans="1:3" ht="11.25" customHeight="1">
      <c r="A88" s="102" t="s">
        <v>298</v>
      </c>
      <c r="B88" s="103"/>
      <c r="C88" s="103"/>
    </row>
    <row r="89" spans="1:3" ht="11.25" customHeight="1">
      <c r="A89" s="102" t="s">
        <v>247</v>
      </c>
      <c r="B89" s="103"/>
      <c r="C89" s="103"/>
    </row>
    <row r="90" spans="1:3" ht="11.25" customHeight="1">
      <c r="A90" s="102" t="s">
        <v>299</v>
      </c>
      <c r="B90" s="103"/>
      <c r="C90" s="103"/>
    </row>
    <row r="91" spans="1:3" ht="11.25" customHeight="1">
      <c r="A91" s="102" t="s">
        <v>300</v>
      </c>
      <c r="B91" s="103"/>
      <c r="C91" s="103"/>
    </row>
    <row r="92" spans="1:3" ht="11.25" customHeight="1">
      <c r="A92" s="102" t="s">
        <v>301</v>
      </c>
      <c r="B92" s="103"/>
      <c r="C92" s="103"/>
    </row>
    <row r="93" spans="1:3" ht="11.25" customHeight="1">
      <c r="A93" s="102" t="s">
        <v>302</v>
      </c>
      <c r="B93" s="103"/>
      <c r="C93" s="103"/>
    </row>
    <row r="94" spans="1:3" ht="11.25" customHeight="1">
      <c r="A94" s="102" t="s">
        <v>303</v>
      </c>
      <c r="B94" s="103"/>
      <c r="C94" s="103"/>
    </row>
    <row r="95" spans="1:3" ht="11.25" customHeight="1">
      <c r="A95" s="102" t="s">
        <v>304</v>
      </c>
      <c r="B95" s="103"/>
      <c r="C95" s="103"/>
    </row>
    <row r="96" spans="1:3" ht="11.25" customHeight="1">
      <c r="A96" s="102" t="s">
        <v>305</v>
      </c>
      <c r="B96" s="103"/>
      <c r="C96" s="103"/>
    </row>
    <row r="97" spans="1:3" ht="11.25" customHeight="1">
      <c r="A97" s="102" t="s">
        <v>306</v>
      </c>
      <c r="B97" s="103"/>
      <c r="C97" s="103"/>
    </row>
    <row r="98" spans="1:3" ht="11.25" customHeight="1">
      <c r="A98" s="102" t="s">
        <v>307</v>
      </c>
      <c r="B98" s="103"/>
      <c r="C98" s="103"/>
    </row>
    <row r="99" spans="1:3" ht="11.25" customHeight="1">
      <c r="A99" s="102" t="s">
        <v>308</v>
      </c>
      <c r="B99" s="103"/>
      <c r="C99" s="103"/>
    </row>
    <row r="100" spans="1:3" ht="11.25" customHeight="1">
      <c r="A100" s="102" t="s">
        <v>309</v>
      </c>
      <c r="B100" s="103"/>
      <c r="C100" s="103"/>
    </row>
    <row r="101" spans="1:3" ht="11.25" customHeight="1">
      <c r="A101" s="102" t="s">
        <v>310</v>
      </c>
      <c r="B101" s="103"/>
      <c r="C101" s="103"/>
    </row>
    <row r="102" spans="1:3" ht="11.25" customHeight="1">
      <c r="A102" s="102" t="s">
        <v>311</v>
      </c>
      <c r="B102" s="103"/>
      <c r="C102" s="103"/>
    </row>
    <row r="103" ht="11.25" customHeight="1">
      <c r="A103" s="102" t="s">
        <v>312</v>
      </c>
    </row>
    <row r="104" ht="11.25" customHeight="1">
      <c r="A104" s="104" t="s">
        <v>313</v>
      </c>
    </row>
    <row r="105" ht="11.25" customHeight="1">
      <c r="A105" s="104" t="s">
        <v>314</v>
      </c>
    </row>
    <row r="106" ht="11.25" customHeight="1">
      <c r="A106" s="104" t="s">
        <v>315</v>
      </c>
    </row>
    <row r="107" ht="11.25" customHeight="1">
      <c r="A107" s="104" t="s">
        <v>316</v>
      </c>
    </row>
    <row r="108" ht="11.25" customHeight="1">
      <c r="A108" s="104" t="s">
        <v>317</v>
      </c>
    </row>
    <row r="109" ht="11.25" customHeight="1">
      <c r="A109" s="104" t="s">
        <v>318</v>
      </c>
    </row>
    <row r="110" ht="11.25" customHeight="1">
      <c r="A110" s="104" t="s">
        <v>319</v>
      </c>
    </row>
  </sheetData>
  <sheetProtection/>
  <mergeCells count="4">
    <mergeCell ref="A31:B31"/>
    <mergeCell ref="A36:B36"/>
    <mergeCell ref="F3:H3"/>
    <mergeCell ref="I3:K3"/>
  </mergeCells>
  <dataValidations count="2">
    <dataValidation type="list" allowBlank="1" showInputMessage="1" showErrorMessage="1" sqref="D30">
      <formula1>$A$37:$A$102</formula1>
    </dataValidation>
    <dataValidation type="list" allowBlank="1" showInputMessage="1" showErrorMessage="1" sqref="D5:D29">
      <formula1>$A$37:$A$110</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AB146"/>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E127" sqref="E127"/>
    </sheetView>
  </sheetViews>
  <sheetFormatPr defaultColWidth="10.66015625" defaultRowHeight="10.5"/>
  <cols>
    <col min="1" max="1" width="25.66015625" style="32" customWidth="1"/>
    <col min="2" max="2" width="11.33203125" style="32" bestFit="1" customWidth="1"/>
    <col min="3" max="3" width="20.83203125" style="32" customWidth="1"/>
    <col min="4" max="4" width="30.66015625" style="32" customWidth="1"/>
    <col min="5" max="28" width="5.5" style="120" customWidth="1"/>
    <col min="29" max="16384" width="10.66015625" style="32" customWidth="1"/>
  </cols>
  <sheetData>
    <row r="1" ht="19.5" customHeight="1"/>
    <row r="2" spans="1:28" ht="9.75">
      <c r="A2" s="154" t="s">
        <v>38</v>
      </c>
      <c r="B2" s="155" t="s">
        <v>46</v>
      </c>
      <c r="C2" s="155" t="s">
        <v>47</v>
      </c>
      <c r="D2" s="155" t="s">
        <v>48</v>
      </c>
      <c r="E2" s="156" t="s">
        <v>69</v>
      </c>
      <c r="F2" s="156" t="s">
        <v>70</v>
      </c>
      <c r="G2" s="156" t="s">
        <v>71</v>
      </c>
      <c r="H2" s="156" t="s">
        <v>72</v>
      </c>
      <c r="I2" s="156" t="s">
        <v>73</v>
      </c>
      <c r="J2" s="156" t="s">
        <v>74</v>
      </c>
      <c r="K2" s="156" t="s">
        <v>75</v>
      </c>
      <c r="L2" s="156" t="s">
        <v>76</v>
      </c>
      <c r="M2" s="156" t="s">
        <v>77</v>
      </c>
      <c r="N2" s="156" t="s">
        <v>78</v>
      </c>
      <c r="O2" s="156" t="s">
        <v>79</v>
      </c>
      <c r="P2" s="156" t="s">
        <v>80</v>
      </c>
      <c r="Q2" s="156" t="s">
        <v>81</v>
      </c>
      <c r="R2" s="156" t="s">
        <v>82</v>
      </c>
      <c r="S2" s="156" t="s">
        <v>83</v>
      </c>
      <c r="T2" s="156" t="s">
        <v>84</v>
      </c>
      <c r="U2" s="156" t="s">
        <v>85</v>
      </c>
      <c r="V2" s="156" t="s">
        <v>86</v>
      </c>
      <c r="W2" s="156" t="s">
        <v>87</v>
      </c>
      <c r="X2" s="156" t="s">
        <v>88</v>
      </c>
      <c r="Y2" s="156" t="s">
        <v>89</v>
      </c>
      <c r="Z2" s="156" t="s">
        <v>90</v>
      </c>
      <c r="AA2" s="156" t="s">
        <v>91</v>
      </c>
      <c r="AB2" s="157" t="s">
        <v>92</v>
      </c>
    </row>
    <row r="3" spans="1:28" ht="9.75">
      <c r="A3" s="438" t="s">
        <v>147</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40"/>
    </row>
    <row r="4" spans="1:28" ht="9.75">
      <c r="A4" s="125" t="s">
        <v>40</v>
      </c>
      <c r="B4" s="126" t="s">
        <v>54</v>
      </c>
      <c r="C4" s="126" t="s">
        <v>191</v>
      </c>
      <c r="D4" s="126" t="s">
        <v>51</v>
      </c>
      <c r="E4" s="127">
        <v>0.1773</v>
      </c>
      <c r="F4" s="127">
        <v>0.1773</v>
      </c>
      <c r="G4" s="127">
        <v>0.1773</v>
      </c>
      <c r="H4" s="127">
        <v>0.1773</v>
      </c>
      <c r="I4" s="127">
        <v>0.1773</v>
      </c>
      <c r="J4" s="127">
        <v>0.1773</v>
      </c>
      <c r="K4" s="127">
        <v>0.1773</v>
      </c>
      <c r="L4" s="127">
        <v>0.9</v>
      </c>
      <c r="M4" s="127">
        <v>0.9</v>
      </c>
      <c r="N4" s="127">
        <v>0.9</v>
      </c>
      <c r="O4" s="127">
        <v>0.9</v>
      </c>
      <c r="P4" s="127">
        <v>0.9</v>
      </c>
      <c r="Q4" s="127">
        <v>0.9</v>
      </c>
      <c r="R4" s="127">
        <v>0.9</v>
      </c>
      <c r="S4" s="127">
        <v>0.9</v>
      </c>
      <c r="T4" s="127">
        <v>0.9</v>
      </c>
      <c r="U4" s="127">
        <v>0.9</v>
      </c>
      <c r="V4" s="127">
        <v>0.9</v>
      </c>
      <c r="W4" s="127">
        <v>0.9</v>
      </c>
      <c r="X4" s="127">
        <v>0.9</v>
      </c>
      <c r="Y4" s="127">
        <v>0.9</v>
      </c>
      <c r="Z4" s="127">
        <v>0.1773</v>
      </c>
      <c r="AA4" s="127">
        <v>0.1773</v>
      </c>
      <c r="AB4" s="128">
        <v>0.1773</v>
      </c>
    </row>
    <row r="5" spans="1:28" ht="9.75">
      <c r="A5" s="125" t="s">
        <v>188</v>
      </c>
      <c r="B5" s="126"/>
      <c r="C5" s="126"/>
      <c r="D5" s="126" t="s">
        <v>184</v>
      </c>
      <c r="E5" s="127">
        <v>0.1773</v>
      </c>
      <c r="F5" s="127">
        <v>0.1773</v>
      </c>
      <c r="G5" s="127">
        <v>0.1773</v>
      </c>
      <c r="H5" s="127">
        <v>0.1773</v>
      </c>
      <c r="I5" s="127">
        <v>0.1773</v>
      </c>
      <c r="J5" s="127">
        <v>0.1773</v>
      </c>
      <c r="K5" s="127">
        <v>0.1773</v>
      </c>
      <c r="L5" s="127">
        <v>0.1773</v>
      </c>
      <c r="M5" s="127">
        <v>0.1773</v>
      </c>
      <c r="N5" s="127">
        <v>0.1773</v>
      </c>
      <c r="O5" s="127">
        <v>0.1773</v>
      </c>
      <c r="P5" s="127">
        <v>0.1773</v>
      </c>
      <c r="Q5" s="127">
        <v>0.1773</v>
      </c>
      <c r="R5" s="127">
        <v>0.1773</v>
      </c>
      <c r="S5" s="127">
        <v>0.1773</v>
      </c>
      <c r="T5" s="127">
        <v>0.1773</v>
      </c>
      <c r="U5" s="127">
        <v>0.1773</v>
      </c>
      <c r="V5" s="127">
        <v>0.1773</v>
      </c>
      <c r="W5" s="127">
        <v>0.1773</v>
      </c>
      <c r="X5" s="127">
        <v>0.1773</v>
      </c>
      <c r="Y5" s="127">
        <v>0.1773</v>
      </c>
      <c r="Z5" s="127">
        <v>0.1773</v>
      </c>
      <c r="AA5" s="127">
        <v>0.1773</v>
      </c>
      <c r="AB5" s="128">
        <v>0.1773</v>
      </c>
    </row>
    <row r="6" spans="1:28" ht="9.75">
      <c r="A6" s="125" t="s">
        <v>40</v>
      </c>
      <c r="B6" s="126" t="s">
        <v>54</v>
      </c>
      <c r="C6" s="126" t="s">
        <v>192</v>
      </c>
      <c r="D6" s="126" t="s">
        <v>51</v>
      </c>
      <c r="E6" s="127">
        <v>0.1773</v>
      </c>
      <c r="F6" s="127">
        <v>0.1773</v>
      </c>
      <c r="G6" s="127">
        <v>0.1773</v>
      </c>
      <c r="H6" s="127">
        <v>0.1773</v>
      </c>
      <c r="I6" s="127">
        <v>0.1773</v>
      </c>
      <c r="J6" s="127">
        <v>0.1773</v>
      </c>
      <c r="K6" s="127">
        <v>0.1773</v>
      </c>
      <c r="L6" s="127">
        <v>0.1773</v>
      </c>
      <c r="M6" s="127">
        <v>0.5</v>
      </c>
      <c r="N6" s="127">
        <v>0.5</v>
      </c>
      <c r="O6" s="127">
        <v>0.5</v>
      </c>
      <c r="P6" s="127">
        <v>0.5</v>
      </c>
      <c r="Q6" s="127">
        <v>0.5</v>
      </c>
      <c r="R6" s="127">
        <v>0.5</v>
      </c>
      <c r="S6" s="127">
        <v>0.5</v>
      </c>
      <c r="T6" s="127">
        <v>0.5</v>
      </c>
      <c r="U6" s="127">
        <v>0.5</v>
      </c>
      <c r="V6" s="127">
        <v>0.5</v>
      </c>
      <c r="W6" s="127">
        <v>0.5</v>
      </c>
      <c r="X6" s="127">
        <v>0.5</v>
      </c>
      <c r="Y6" s="127">
        <v>0.1773</v>
      </c>
      <c r="Z6" s="127">
        <v>0.1773</v>
      </c>
      <c r="AA6" s="127">
        <v>0.1773</v>
      </c>
      <c r="AB6" s="128">
        <v>0.1773</v>
      </c>
    </row>
    <row r="7" spans="1:28" ht="9.75">
      <c r="A7" s="125" t="s">
        <v>189</v>
      </c>
      <c r="B7" s="126"/>
      <c r="C7" s="126"/>
      <c r="D7" s="126" t="s">
        <v>184</v>
      </c>
      <c r="E7" s="127">
        <v>0.1773</v>
      </c>
      <c r="F7" s="127">
        <v>0.1773</v>
      </c>
      <c r="G7" s="127">
        <v>0.1773</v>
      </c>
      <c r="H7" s="127">
        <v>0.1773</v>
      </c>
      <c r="I7" s="127">
        <v>0.1773</v>
      </c>
      <c r="J7" s="127">
        <v>0.1773</v>
      </c>
      <c r="K7" s="127">
        <v>0.1773</v>
      </c>
      <c r="L7" s="127">
        <v>0.1773</v>
      </c>
      <c r="M7" s="127">
        <v>0.1773</v>
      </c>
      <c r="N7" s="127">
        <v>0.1773</v>
      </c>
      <c r="O7" s="127">
        <v>0.1773</v>
      </c>
      <c r="P7" s="127">
        <v>0.1773</v>
      </c>
      <c r="Q7" s="127">
        <v>0.1773</v>
      </c>
      <c r="R7" s="127">
        <v>0.1773</v>
      </c>
      <c r="S7" s="127">
        <v>0.1773</v>
      </c>
      <c r="T7" s="127">
        <v>0.1773</v>
      </c>
      <c r="U7" s="127">
        <v>0.1773</v>
      </c>
      <c r="V7" s="127">
        <v>0.1773</v>
      </c>
      <c r="W7" s="127">
        <v>0.1773</v>
      </c>
      <c r="X7" s="127">
        <v>0.1773</v>
      </c>
      <c r="Y7" s="127">
        <v>0.1773</v>
      </c>
      <c r="Z7" s="127">
        <v>0.1773</v>
      </c>
      <c r="AA7" s="127">
        <v>0.1773</v>
      </c>
      <c r="AB7" s="128">
        <v>0.1773</v>
      </c>
    </row>
    <row r="8" spans="1:28" ht="9.75">
      <c r="A8" s="125"/>
      <c r="B8" s="126"/>
      <c r="C8" s="126"/>
      <c r="D8" s="126"/>
      <c r="E8" s="127"/>
      <c r="F8" s="127"/>
      <c r="G8" s="127"/>
      <c r="H8" s="127"/>
      <c r="I8" s="127"/>
      <c r="J8" s="127"/>
      <c r="K8" s="127"/>
      <c r="L8" s="127"/>
      <c r="M8" s="127"/>
      <c r="N8" s="127"/>
      <c r="O8" s="127"/>
      <c r="P8" s="127"/>
      <c r="Q8" s="127"/>
      <c r="R8" s="127"/>
      <c r="S8" s="127"/>
      <c r="T8" s="127"/>
      <c r="U8" s="127"/>
      <c r="V8" s="127"/>
      <c r="W8" s="127"/>
      <c r="X8" s="127"/>
      <c r="Y8" s="127"/>
      <c r="Z8" s="127"/>
      <c r="AA8" s="127"/>
      <c r="AB8" s="128"/>
    </row>
    <row r="9" spans="1:28" ht="9.75">
      <c r="A9" s="125" t="s">
        <v>41</v>
      </c>
      <c r="B9" s="126" t="s">
        <v>54</v>
      </c>
      <c r="C9" s="126" t="s">
        <v>191</v>
      </c>
      <c r="D9" s="126" t="s">
        <v>51</v>
      </c>
      <c r="E9" s="127">
        <v>0.35</v>
      </c>
      <c r="F9" s="127">
        <v>0.35</v>
      </c>
      <c r="G9" s="127">
        <v>0.35</v>
      </c>
      <c r="H9" s="127">
        <v>0.35</v>
      </c>
      <c r="I9" s="127">
        <v>0.35</v>
      </c>
      <c r="J9" s="127">
        <v>0.35</v>
      </c>
      <c r="K9" s="127">
        <v>0.35</v>
      </c>
      <c r="L9" s="127">
        <v>0.35</v>
      </c>
      <c r="M9" s="127">
        <v>0.95</v>
      </c>
      <c r="N9" s="127">
        <v>0.95</v>
      </c>
      <c r="O9" s="127">
        <v>0.95</v>
      </c>
      <c r="P9" s="127">
        <v>0.95</v>
      </c>
      <c r="Q9" s="127">
        <v>0.95</v>
      </c>
      <c r="R9" s="127">
        <v>0.95</v>
      </c>
      <c r="S9" s="127">
        <v>0.95</v>
      </c>
      <c r="T9" s="127">
        <v>0.95</v>
      </c>
      <c r="U9" s="127">
        <v>0.95</v>
      </c>
      <c r="V9" s="127">
        <v>0.35</v>
      </c>
      <c r="W9" s="127">
        <v>0.35</v>
      </c>
      <c r="X9" s="127">
        <v>0.35</v>
      </c>
      <c r="Y9" s="127">
        <v>0.35</v>
      </c>
      <c r="Z9" s="127">
        <v>0.35</v>
      </c>
      <c r="AA9" s="127">
        <v>0.35</v>
      </c>
      <c r="AB9" s="128">
        <v>0.35</v>
      </c>
    </row>
    <row r="10" spans="1:28" ht="9.75">
      <c r="A10" s="125" t="s">
        <v>188</v>
      </c>
      <c r="B10" s="126"/>
      <c r="C10" s="126"/>
      <c r="D10" s="126" t="s">
        <v>184</v>
      </c>
      <c r="E10" s="127">
        <v>0.35</v>
      </c>
      <c r="F10" s="127">
        <v>0.35</v>
      </c>
      <c r="G10" s="127">
        <v>0.35</v>
      </c>
      <c r="H10" s="127">
        <v>0.35</v>
      </c>
      <c r="I10" s="127">
        <v>0.35</v>
      </c>
      <c r="J10" s="127">
        <v>0.35</v>
      </c>
      <c r="K10" s="127">
        <v>0.35</v>
      </c>
      <c r="L10" s="127">
        <v>0.35</v>
      </c>
      <c r="M10" s="127">
        <v>0.35</v>
      </c>
      <c r="N10" s="127">
        <v>0.35</v>
      </c>
      <c r="O10" s="127">
        <v>0.35</v>
      </c>
      <c r="P10" s="127">
        <v>0.35</v>
      </c>
      <c r="Q10" s="127">
        <v>0.35</v>
      </c>
      <c r="R10" s="127">
        <v>0.35</v>
      </c>
      <c r="S10" s="127">
        <v>0.35</v>
      </c>
      <c r="T10" s="127">
        <v>0.35</v>
      </c>
      <c r="U10" s="127">
        <v>0.35</v>
      </c>
      <c r="V10" s="127">
        <v>0.35</v>
      </c>
      <c r="W10" s="127">
        <v>0.35</v>
      </c>
      <c r="X10" s="127">
        <v>0.35</v>
      </c>
      <c r="Y10" s="127">
        <v>0.35</v>
      </c>
      <c r="Z10" s="127">
        <v>0.35</v>
      </c>
      <c r="AA10" s="127">
        <v>0.35</v>
      </c>
      <c r="AB10" s="128">
        <v>0.35</v>
      </c>
    </row>
    <row r="11" spans="1:28" ht="9.75">
      <c r="A11" s="125" t="s">
        <v>41</v>
      </c>
      <c r="B11" s="126" t="s">
        <v>54</v>
      </c>
      <c r="C11" s="126" t="s">
        <v>192</v>
      </c>
      <c r="D11" s="126" t="s">
        <v>51</v>
      </c>
      <c r="E11" s="127">
        <v>0.25</v>
      </c>
      <c r="F11" s="127">
        <v>0.25</v>
      </c>
      <c r="G11" s="127">
        <v>0.25</v>
      </c>
      <c r="H11" s="127">
        <v>0.25</v>
      </c>
      <c r="I11" s="127">
        <v>0.25</v>
      </c>
      <c r="J11" s="127">
        <v>0.25</v>
      </c>
      <c r="K11" s="127">
        <v>0.25</v>
      </c>
      <c r="L11" s="127">
        <v>0.25</v>
      </c>
      <c r="M11" s="127">
        <v>0.5</v>
      </c>
      <c r="N11" s="127">
        <v>0.5</v>
      </c>
      <c r="O11" s="127">
        <v>0.5</v>
      </c>
      <c r="P11" s="127">
        <v>0.5</v>
      </c>
      <c r="Q11" s="127">
        <v>0.5</v>
      </c>
      <c r="R11" s="127">
        <v>0.5</v>
      </c>
      <c r="S11" s="127">
        <v>0.5</v>
      </c>
      <c r="T11" s="127">
        <v>0.5</v>
      </c>
      <c r="U11" s="127">
        <v>0.5</v>
      </c>
      <c r="V11" s="127">
        <v>0.25</v>
      </c>
      <c r="W11" s="127">
        <v>0.25</v>
      </c>
      <c r="X11" s="127">
        <v>0.25</v>
      </c>
      <c r="Y11" s="127">
        <v>0.25</v>
      </c>
      <c r="Z11" s="127">
        <v>0.25</v>
      </c>
      <c r="AA11" s="127">
        <v>0.25</v>
      </c>
      <c r="AB11" s="128">
        <v>0.25</v>
      </c>
    </row>
    <row r="12" spans="1:28" ht="9.75">
      <c r="A12" s="125" t="s">
        <v>189</v>
      </c>
      <c r="B12" s="126"/>
      <c r="C12" s="126"/>
      <c r="D12" s="126" t="s">
        <v>184</v>
      </c>
      <c r="E12" s="127">
        <v>0.25</v>
      </c>
      <c r="F12" s="127">
        <v>0.25</v>
      </c>
      <c r="G12" s="127">
        <v>0.25</v>
      </c>
      <c r="H12" s="127">
        <v>0.25</v>
      </c>
      <c r="I12" s="127">
        <v>0.25</v>
      </c>
      <c r="J12" s="127">
        <v>0.25</v>
      </c>
      <c r="K12" s="127">
        <v>0.25</v>
      </c>
      <c r="L12" s="127">
        <v>0.25</v>
      </c>
      <c r="M12" s="127">
        <v>0.25</v>
      </c>
      <c r="N12" s="127">
        <v>0.25</v>
      </c>
      <c r="O12" s="127">
        <v>0.25</v>
      </c>
      <c r="P12" s="127">
        <v>0.25</v>
      </c>
      <c r="Q12" s="127">
        <v>0.25</v>
      </c>
      <c r="R12" s="127">
        <v>0.25</v>
      </c>
      <c r="S12" s="127">
        <v>0.25</v>
      </c>
      <c r="T12" s="127">
        <v>0.25</v>
      </c>
      <c r="U12" s="127">
        <v>0.25</v>
      </c>
      <c r="V12" s="127">
        <v>0.25</v>
      </c>
      <c r="W12" s="127">
        <v>0.25</v>
      </c>
      <c r="X12" s="127">
        <v>0.25</v>
      </c>
      <c r="Y12" s="127">
        <v>0.25</v>
      </c>
      <c r="Z12" s="127">
        <v>0.25</v>
      </c>
      <c r="AA12" s="127">
        <v>0.25</v>
      </c>
      <c r="AB12" s="128">
        <v>0.25</v>
      </c>
    </row>
    <row r="13" spans="1:28" ht="9.75">
      <c r="A13" s="125"/>
      <c r="B13" s="126"/>
      <c r="C13" s="126"/>
      <c r="D13" s="126"/>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8"/>
    </row>
    <row r="14" spans="1:28" ht="9.75">
      <c r="A14" s="125" t="s">
        <v>198</v>
      </c>
      <c r="B14" s="126" t="s">
        <v>54</v>
      </c>
      <c r="C14" s="126" t="s">
        <v>191</v>
      </c>
      <c r="D14" s="126" t="s">
        <v>51</v>
      </c>
      <c r="E14" s="127">
        <v>0.1</v>
      </c>
      <c r="F14" s="127">
        <v>0.1</v>
      </c>
      <c r="G14" s="127">
        <v>0.1</v>
      </c>
      <c r="H14" s="127">
        <v>0.1</v>
      </c>
      <c r="I14" s="127">
        <v>0.1</v>
      </c>
      <c r="J14" s="127">
        <v>0.1</v>
      </c>
      <c r="K14" s="127">
        <v>0.1</v>
      </c>
      <c r="L14" s="127">
        <v>0.1</v>
      </c>
      <c r="M14" s="127">
        <v>0.15</v>
      </c>
      <c r="N14" s="127">
        <v>0.15</v>
      </c>
      <c r="O14" s="127">
        <v>0.25</v>
      </c>
      <c r="P14" s="127">
        <v>0.25</v>
      </c>
      <c r="Q14" s="127">
        <v>0.25</v>
      </c>
      <c r="R14" s="127">
        <v>0.15</v>
      </c>
      <c r="S14" s="127">
        <v>0.15</v>
      </c>
      <c r="T14" s="127">
        <v>0.1</v>
      </c>
      <c r="U14" s="127">
        <v>0.1</v>
      </c>
      <c r="V14" s="127">
        <v>0.1</v>
      </c>
      <c r="W14" s="127">
        <v>0.1</v>
      </c>
      <c r="X14" s="127">
        <v>0.1</v>
      </c>
      <c r="Y14" s="127">
        <v>0.1</v>
      </c>
      <c r="Z14" s="127">
        <v>0.1</v>
      </c>
      <c r="AA14" s="127">
        <v>0.1</v>
      </c>
      <c r="AB14" s="128">
        <v>0.1</v>
      </c>
    </row>
    <row r="15" spans="1:28" ht="9.75">
      <c r="A15" s="125" t="s">
        <v>188</v>
      </c>
      <c r="B15" s="126"/>
      <c r="C15" s="126"/>
      <c r="D15" s="126" t="s">
        <v>184</v>
      </c>
      <c r="E15" s="127">
        <v>0.1</v>
      </c>
      <c r="F15" s="127">
        <v>0.1</v>
      </c>
      <c r="G15" s="127">
        <v>0.1</v>
      </c>
      <c r="H15" s="127">
        <v>0.1</v>
      </c>
      <c r="I15" s="127">
        <v>0.1</v>
      </c>
      <c r="J15" s="127">
        <v>0.1</v>
      </c>
      <c r="K15" s="127">
        <v>0.1</v>
      </c>
      <c r="L15" s="127">
        <v>0.1</v>
      </c>
      <c r="M15" s="127">
        <v>0.1</v>
      </c>
      <c r="N15" s="127">
        <v>0.1</v>
      </c>
      <c r="O15" s="127">
        <v>0.1</v>
      </c>
      <c r="P15" s="127">
        <v>0.1</v>
      </c>
      <c r="Q15" s="127">
        <v>0.1</v>
      </c>
      <c r="R15" s="127">
        <v>0.1</v>
      </c>
      <c r="S15" s="127">
        <v>0.1</v>
      </c>
      <c r="T15" s="127">
        <v>0.1</v>
      </c>
      <c r="U15" s="127">
        <v>0.1</v>
      </c>
      <c r="V15" s="127">
        <v>0.1</v>
      </c>
      <c r="W15" s="127">
        <v>0.1</v>
      </c>
      <c r="X15" s="127">
        <v>0.1</v>
      </c>
      <c r="Y15" s="127">
        <v>0.1</v>
      </c>
      <c r="Z15" s="127">
        <v>0.1</v>
      </c>
      <c r="AA15" s="127">
        <v>0.1</v>
      </c>
      <c r="AB15" s="128">
        <v>0.1</v>
      </c>
    </row>
    <row r="16" spans="1:28" ht="9.75">
      <c r="A16" s="125" t="s">
        <v>198</v>
      </c>
      <c r="B16" s="126" t="s">
        <v>54</v>
      </c>
      <c r="C16" s="126" t="s">
        <v>192</v>
      </c>
      <c r="D16" s="126" t="s">
        <v>51</v>
      </c>
      <c r="E16" s="127">
        <v>0.1</v>
      </c>
      <c r="F16" s="127">
        <v>0.1</v>
      </c>
      <c r="G16" s="127">
        <v>0.1</v>
      </c>
      <c r="H16" s="127">
        <v>0.1</v>
      </c>
      <c r="I16" s="127">
        <v>0.1</v>
      </c>
      <c r="J16" s="127">
        <v>0.1</v>
      </c>
      <c r="K16" s="127">
        <v>0.1</v>
      </c>
      <c r="L16" s="127">
        <v>0.1</v>
      </c>
      <c r="M16" s="127">
        <v>0.15</v>
      </c>
      <c r="N16" s="127">
        <v>0.15</v>
      </c>
      <c r="O16" s="127">
        <v>0.25</v>
      </c>
      <c r="P16" s="127">
        <v>0.25</v>
      </c>
      <c r="Q16" s="127">
        <v>0.25</v>
      </c>
      <c r="R16" s="127">
        <v>0.15</v>
      </c>
      <c r="S16" s="127">
        <v>0.15</v>
      </c>
      <c r="T16" s="127">
        <v>0.1</v>
      </c>
      <c r="U16" s="127">
        <v>0.1</v>
      </c>
      <c r="V16" s="127">
        <v>0.1</v>
      </c>
      <c r="W16" s="127">
        <v>0.1</v>
      </c>
      <c r="X16" s="127">
        <v>0.1</v>
      </c>
      <c r="Y16" s="127">
        <v>0.1</v>
      </c>
      <c r="Z16" s="127">
        <v>0.1</v>
      </c>
      <c r="AA16" s="127">
        <v>0.1</v>
      </c>
      <c r="AB16" s="128">
        <v>0.1</v>
      </c>
    </row>
    <row r="17" spans="1:28" ht="9.75">
      <c r="A17" s="125" t="s">
        <v>189</v>
      </c>
      <c r="B17" s="126"/>
      <c r="C17" s="126"/>
      <c r="D17" s="126" t="s">
        <v>184</v>
      </c>
      <c r="E17" s="127">
        <v>0.1</v>
      </c>
      <c r="F17" s="127">
        <v>0.1</v>
      </c>
      <c r="G17" s="127">
        <v>0.1</v>
      </c>
      <c r="H17" s="127">
        <v>0.1</v>
      </c>
      <c r="I17" s="127">
        <v>0.1</v>
      </c>
      <c r="J17" s="127">
        <v>0.1</v>
      </c>
      <c r="K17" s="127">
        <v>0.1</v>
      </c>
      <c r="L17" s="127">
        <v>0.1</v>
      </c>
      <c r="M17" s="127">
        <v>0.1</v>
      </c>
      <c r="N17" s="127">
        <v>0.1</v>
      </c>
      <c r="O17" s="127">
        <v>0.1</v>
      </c>
      <c r="P17" s="127">
        <v>0.1</v>
      </c>
      <c r="Q17" s="127">
        <v>0.1</v>
      </c>
      <c r="R17" s="127">
        <v>0.1</v>
      </c>
      <c r="S17" s="127">
        <v>0.1</v>
      </c>
      <c r="T17" s="127">
        <v>0.1</v>
      </c>
      <c r="U17" s="127">
        <v>0.1</v>
      </c>
      <c r="V17" s="127">
        <v>0.1</v>
      </c>
      <c r="W17" s="127">
        <v>0.1</v>
      </c>
      <c r="X17" s="127">
        <v>0.1</v>
      </c>
      <c r="Y17" s="127">
        <v>0.1</v>
      </c>
      <c r="Z17" s="127">
        <v>0.1</v>
      </c>
      <c r="AA17" s="127">
        <v>0.1</v>
      </c>
      <c r="AB17" s="128">
        <v>0.1</v>
      </c>
    </row>
    <row r="18" spans="1:28" ht="9.75">
      <c r="A18" s="125"/>
      <c r="B18" s="126"/>
      <c r="C18" s="126"/>
      <c r="D18" s="126"/>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8"/>
    </row>
    <row r="19" spans="1:28" ht="9.75">
      <c r="A19" s="125" t="s">
        <v>199</v>
      </c>
      <c r="B19" s="126" t="s">
        <v>54</v>
      </c>
      <c r="C19" s="126" t="s">
        <v>191</v>
      </c>
      <c r="D19" s="126" t="s">
        <v>51</v>
      </c>
      <c r="E19" s="127">
        <v>0.02</v>
      </c>
      <c r="F19" s="127">
        <v>0.02</v>
      </c>
      <c r="G19" s="127">
        <v>0.02</v>
      </c>
      <c r="H19" s="127">
        <v>0.02</v>
      </c>
      <c r="I19" s="127">
        <v>0.02</v>
      </c>
      <c r="J19" s="127">
        <v>0.02</v>
      </c>
      <c r="K19" s="127">
        <v>0.02</v>
      </c>
      <c r="L19" s="127">
        <v>0.02</v>
      </c>
      <c r="M19" s="127">
        <v>0.15</v>
      </c>
      <c r="N19" s="127">
        <v>0.15</v>
      </c>
      <c r="O19" s="127">
        <v>0.2</v>
      </c>
      <c r="P19" s="127">
        <v>0.2</v>
      </c>
      <c r="Q19" s="127">
        <v>0.2</v>
      </c>
      <c r="R19" s="127">
        <v>0.1</v>
      </c>
      <c r="S19" s="127">
        <v>0.1</v>
      </c>
      <c r="T19" s="127">
        <v>0.02</v>
      </c>
      <c r="U19" s="127">
        <v>0.02</v>
      </c>
      <c r="V19" s="127">
        <v>0.02</v>
      </c>
      <c r="W19" s="127">
        <v>0.02</v>
      </c>
      <c r="X19" s="127">
        <v>0.02</v>
      </c>
      <c r="Y19" s="127">
        <v>0.02</v>
      </c>
      <c r="Z19" s="127">
        <v>0.02</v>
      </c>
      <c r="AA19" s="127">
        <v>0.02</v>
      </c>
      <c r="AB19" s="128">
        <v>0.02</v>
      </c>
    </row>
    <row r="20" spans="1:28" ht="9.75">
      <c r="A20" s="125" t="s">
        <v>188</v>
      </c>
      <c r="B20" s="126"/>
      <c r="C20" s="126"/>
      <c r="D20" s="126" t="s">
        <v>184</v>
      </c>
      <c r="E20" s="127">
        <v>0.02</v>
      </c>
      <c r="F20" s="127">
        <v>0.02</v>
      </c>
      <c r="G20" s="127">
        <v>0.02</v>
      </c>
      <c r="H20" s="127">
        <v>0.02</v>
      </c>
      <c r="I20" s="127">
        <v>0.02</v>
      </c>
      <c r="J20" s="127">
        <v>0.02</v>
      </c>
      <c r="K20" s="127">
        <v>0.02</v>
      </c>
      <c r="L20" s="127">
        <v>0.02</v>
      </c>
      <c r="M20" s="127">
        <v>0.02</v>
      </c>
      <c r="N20" s="127">
        <v>0.02</v>
      </c>
      <c r="O20" s="127">
        <v>0.02</v>
      </c>
      <c r="P20" s="127">
        <v>0.02</v>
      </c>
      <c r="Q20" s="127">
        <v>0.02</v>
      </c>
      <c r="R20" s="127">
        <v>0.02</v>
      </c>
      <c r="S20" s="127">
        <v>0.02</v>
      </c>
      <c r="T20" s="127">
        <v>0.02</v>
      </c>
      <c r="U20" s="127">
        <v>0.02</v>
      </c>
      <c r="V20" s="127">
        <v>0.02</v>
      </c>
      <c r="W20" s="127">
        <v>0.02</v>
      </c>
      <c r="X20" s="127">
        <v>0.02</v>
      </c>
      <c r="Y20" s="127">
        <v>0.02</v>
      </c>
      <c r="Z20" s="127">
        <v>0.02</v>
      </c>
      <c r="AA20" s="127">
        <v>0.02</v>
      </c>
      <c r="AB20" s="128">
        <v>0.02</v>
      </c>
    </row>
    <row r="21" spans="1:28" ht="9.75">
      <c r="A21" s="125" t="s">
        <v>199</v>
      </c>
      <c r="B21" s="126" t="s">
        <v>54</v>
      </c>
      <c r="C21" s="126" t="s">
        <v>192</v>
      </c>
      <c r="D21" s="126" t="s">
        <v>51</v>
      </c>
      <c r="E21" s="127">
        <v>0.02</v>
      </c>
      <c r="F21" s="127">
        <v>0.02</v>
      </c>
      <c r="G21" s="127">
        <v>0.02</v>
      </c>
      <c r="H21" s="127">
        <v>0.02</v>
      </c>
      <c r="I21" s="127">
        <v>0.02</v>
      </c>
      <c r="J21" s="127">
        <v>0.02</v>
      </c>
      <c r="K21" s="127">
        <v>0.02</v>
      </c>
      <c r="L21" s="127">
        <v>0.02</v>
      </c>
      <c r="M21" s="127">
        <v>0.15</v>
      </c>
      <c r="N21" s="127">
        <v>0.15</v>
      </c>
      <c r="O21" s="127">
        <v>0.2</v>
      </c>
      <c r="P21" s="127">
        <v>0.2</v>
      </c>
      <c r="Q21" s="127">
        <v>0.2</v>
      </c>
      <c r="R21" s="127">
        <v>0.1</v>
      </c>
      <c r="S21" s="127">
        <v>0.1</v>
      </c>
      <c r="T21" s="127">
        <v>0.02</v>
      </c>
      <c r="U21" s="127">
        <v>0.02</v>
      </c>
      <c r="V21" s="127">
        <v>0.02</v>
      </c>
      <c r="W21" s="127">
        <v>0.02</v>
      </c>
      <c r="X21" s="127">
        <v>0.02</v>
      </c>
      <c r="Y21" s="127">
        <v>0.02</v>
      </c>
      <c r="Z21" s="127">
        <v>0.02</v>
      </c>
      <c r="AA21" s="127">
        <v>0.02</v>
      </c>
      <c r="AB21" s="128">
        <v>0.02</v>
      </c>
    </row>
    <row r="22" spans="1:28" ht="9.75">
      <c r="A22" s="125" t="s">
        <v>189</v>
      </c>
      <c r="B22" s="126"/>
      <c r="C22" s="126"/>
      <c r="D22" s="126" t="s">
        <v>184</v>
      </c>
      <c r="E22" s="127">
        <v>0.02</v>
      </c>
      <c r="F22" s="127">
        <v>0.02</v>
      </c>
      <c r="G22" s="127">
        <v>0.02</v>
      </c>
      <c r="H22" s="127">
        <v>0.02</v>
      </c>
      <c r="I22" s="127">
        <v>0.02</v>
      </c>
      <c r="J22" s="127">
        <v>0.02</v>
      </c>
      <c r="K22" s="127">
        <v>0.02</v>
      </c>
      <c r="L22" s="127">
        <v>0.02</v>
      </c>
      <c r="M22" s="127">
        <v>0.02</v>
      </c>
      <c r="N22" s="127">
        <v>0.02</v>
      </c>
      <c r="O22" s="127">
        <v>0.02</v>
      </c>
      <c r="P22" s="127">
        <v>0.02</v>
      </c>
      <c r="Q22" s="127">
        <v>0.02</v>
      </c>
      <c r="R22" s="127">
        <v>0.02</v>
      </c>
      <c r="S22" s="127">
        <v>0.02</v>
      </c>
      <c r="T22" s="127">
        <v>0.02</v>
      </c>
      <c r="U22" s="127">
        <v>0.02</v>
      </c>
      <c r="V22" s="127">
        <v>0.02</v>
      </c>
      <c r="W22" s="127">
        <v>0.02</v>
      </c>
      <c r="X22" s="127">
        <v>0.02</v>
      </c>
      <c r="Y22" s="127">
        <v>0.02</v>
      </c>
      <c r="Z22" s="127">
        <v>0.02</v>
      </c>
      <c r="AA22" s="127">
        <v>0.02</v>
      </c>
      <c r="AB22" s="128">
        <v>0.02</v>
      </c>
    </row>
    <row r="23" spans="1:28" ht="9.75">
      <c r="A23" s="125"/>
      <c r="B23" s="126"/>
      <c r="C23" s="126"/>
      <c r="D23" s="126"/>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8"/>
    </row>
    <row r="24" spans="1:28" ht="9.75">
      <c r="A24" s="125"/>
      <c r="B24" s="126"/>
      <c r="C24" s="126"/>
      <c r="D24" s="126"/>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8"/>
    </row>
    <row r="25" spans="1:28" ht="9.75">
      <c r="A25" s="125" t="s">
        <v>187</v>
      </c>
      <c r="B25" s="126" t="s">
        <v>54</v>
      </c>
      <c r="C25" s="126" t="s">
        <v>186</v>
      </c>
      <c r="D25" s="126" t="s">
        <v>51</v>
      </c>
      <c r="E25" s="127">
        <v>0</v>
      </c>
      <c r="F25" s="127">
        <v>0</v>
      </c>
      <c r="G25" s="127">
        <v>0</v>
      </c>
      <c r="H25" s="127">
        <v>0</v>
      </c>
      <c r="I25" s="127">
        <v>0</v>
      </c>
      <c r="J25" s="127">
        <v>0</v>
      </c>
      <c r="K25" s="127">
        <v>0</v>
      </c>
      <c r="L25" s="127">
        <v>0</v>
      </c>
      <c r="M25" s="127">
        <v>0.95</v>
      </c>
      <c r="N25" s="127">
        <v>0.95</v>
      </c>
      <c r="O25" s="127">
        <v>0.95</v>
      </c>
      <c r="P25" s="127">
        <v>0.95</v>
      </c>
      <c r="Q25" s="127">
        <v>0.95</v>
      </c>
      <c r="R25" s="127">
        <v>0.95</v>
      </c>
      <c r="S25" s="127">
        <v>0.95</v>
      </c>
      <c r="T25" s="127">
        <v>0.95</v>
      </c>
      <c r="U25" s="127">
        <v>0.15</v>
      </c>
      <c r="V25" s="127">
        <v>0.15</v>
      </c>
      <c r="W25" s="127">
        <v>0.15</v>
      </c>
      <c r="X25" s="127">
        <v>0.15</v>
      </c>
      <c r="Y25" s="127">
        <v>0.15</v>
      </c>
      <c r="Z25" s="127">
        <v>0</v>
      </c>
      <c r="AA25" s="127">
        <v>0</v>
      </c>
      <c r="AB25" s="128">
        <v>0</v>
      </c>
    </row>
    <row r="26" spans="1:28" ht="9.75">
      <c r="A26" s="125" t="s">
        <v>188</v>
      </c>
      <c r="B26" s="126"/>
      <c r="C26" s="126"/>
      <c r="D26" s="126" t="s">
        <v>184</v>
      </c>
      <c r="E26" s="127">
        <v>0</v>
      </c>
      <c r="F26" s="127">
        <v>0</v>
      </c>
      <c r="G26" s="127">
        <v>0</v>
      </c>
      <c r="H26" s="127">
        <v>0</v>
      </c>
      <c r="I26" s="127">
        <v>0</v>
      </c>
      <c r="J26" s="127">
        <v>0</v>
      </c>
      <c r="K26" s="127">
        <v>0</v>
      </c>
      <c r="L26" s="127">
        <v>0</v>
      </c>
      <c r="M26" s="127">
        <v>0</v>
      </c>
      <c r="N26" s="127">
        <v>0</v>
      </c>
      <c r="O26" s="127">
        <v>0</v>
      </c>
      <c r="P26" s="127">
        <v>0</v>
      </c>
      <c r="Q26" s="127">
        <v>0</v>
      </c>
      <c r="R26" s="127">
        <v>0</v>
      </c>
      <c r="S26" s="127">
        <v>0</v>
      </c>
      <c r="T26" s="127">
        <v>0</v>
      </c>
      <c r="U26" s="127">
        <v>0</v>
      </c>
      <c r="V26" s="127">
        <v>0</v>
      </c>
      <c r="W26" s="127">
        <v>0</v>
      </c>
      <c r="X26" s="127">
        <v>0</v>
      </c>
      <c r="Y26" s="127">
        <v>0</v>
      </c>
      <c r="Z26" s="127">
        <v>0</v>
      </c>
      <c r="AA26" s="127">
        <v>0</v>
      </c>
      <c r="AB26" s="128">
        <v>0</v>
      </c>
    </row>
    <row r="27" spans="1:28" ht="9.75">
      <c r="A27" s="125" t="s">
        <v>187</v>
      </c>
      <c r="B27" s="126" t="s">
        <v>54</v>
      </c>
      <c r="C27" s="126" t="s">
        <v>185</v>
      </c>
      <c r="D27" s="126" t="s">
        <v>51</v>
      </c>
      <c r="E27" s="127">
        <v>0</v>
      </c>
      <c r="F27" s="127">
        <v>0</v>
      </c>
      <c r="G27" s="127">
        <v>0</v>
      </c>
      <c r="H27" s="127">
        <v>0</v>
      </c>
      <c r="I27" s="127">
        <v>0</v>
      </c>
      <c r="J27" s="127">
        <v>0</v>
      </c>
      <c r="K27" s="127">
        <v>0</v>
      </c>
      <c r="L27" s="127">
        <v>0</v>
      </c>
      <c r="M27" s="127">
        <v>0.15</v>
      </c>
      <c r="N27" s="127">
        <v>0.15</v>
      </c>
      <c r="O27" s="127">
        <v>0.15</v>
      </c>
      <c r="P27" s="127">
        <v>0.15</v>
      </c>
      <c r="Q27" s="127">
        <v>0.15</v>
      </c>
      <c r="R27" s="127">
        <v>0.15</v>
      </c>
      <c r="S27" s="127">
        <v>0.15</v>
      </c>
      <c r="T27" s="127">
        <v>0.15</v>
      </c>
      <c r="U27" s="127">
        <v>0.15</v>
      </c>
      <c r="V27" s="127">
        <v>0.15</v>
      </c>
      <c r="W27" s="127">
        <v>0.15</v>
      </c>
      <c r="X27" s="127">
        <v>0.15</v>
      </c>
      <c r="Y27" s="127">
        <v>0.15</v>
      </c>
      <c r="Z27" s="127">
        <v>0</v>
      </c>
      <c r="AA27" s="127">
        <v>0</v>
      </c>
      <c r="AB27" s="128">
        <v>0</v>
      </c>
    </row>
    <row r="28" spans="1:28" ht="9.75">
      <c r="A28" s="125" t="s">
        <v>189</v>
      </c>
      <c r="B28" s="126"/>
      <c r="C28" s="126"/>
      <c r="D28" s="126" t="s">
        <v>184</v>
      </c>
      <c r="E28" s="127">
        <v>0</v>
      </c>
      <c r="F28" s="127">
        <v>0</v>
      </c>
      <c r="G28" s="127">
        <v>0</v>
      </c>
      <c r="H28" s="127">
        <v>0</v>
      </c>
      <c r="I28" s="127">
        <v>0</v>
      </c>
      <c r="J28" s="127">
        <v>0</v>
      </c>
      <c r="K28" s="127">
        <v>0</v>
      </c>
      <c r="L28" s="127">
        <v>0</v>
      </c>
      <c r="M28" s="127">
        <v>0</v>
      </c>
      <c r="N28" s="127">
        <v>0</v>
      </c>
      <c r="O28" s="127">
        <v>0</v>
      </c>
      <c r="P28" s="127">
        <v>0</v>
      </c>
      <c r="Q28" s="127">
        <v>0</v>
      </c>
      <c r="R28" s="127">
        <v>0</v>
      </c>
      <c r="S28" s="127">
        <v>0</v>
      </c>
      <c r="T28" s="127">
        <v>0</v>
      </c>
      <c r="U28" s="127">
        <v>0</v>
      </c>
      <c r="V28" s="127">
        <v>0</v>
      </c>
      <c r="W28" s="127">
        <v>0</v>
      </c>
      <c r="X28" s="127">
        <v>0</v>
      </c>
      <c r="Y28" s="127">
        <v>0</v>
      </c>
      <c r="Z28" s="127">
        <v>0</v>
      </c>
      <c r="AA28" s="127">
        <v>0</v>
      </c>
      <c r="AB28" s="128">
        <v>0</v>
      </c>
    </row>
    <row r="29" spans="1:28" ht="9.75">
      <c r="A29" s="125"/>
      <c r="B29" s="126"/>
      <c r="C29" s="126"/>
      <c r="D29" s="126"/>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8"/>
    </row>
    <row r="30" spans="1:28" ht="9.75">
      <c r="A30" s="158" t="s">
        <v>190</v>
      </c>
      <c r="B30" s="126" t="s">
        <v>54</v>
      </c>
      <c r="C30" s="126" t="s">
        <v>191</v>
      </c>
      <c r="D30" s="126" t="s">
        <v>51</v>
      </c>
      <c r="E30" s="127">
        <v>0</v>
      </c>
      <c r="F30" s="127">
        <v>0</v>
      </c>
      <c r="G30" s="127">
        <v>0</v>
      </c>
      <c r="H30" s="127">
        <v>0</v>
      </c>
      <c r="I30" s="127">
        <v>0</v>
      </c>
      <c r="J30" s="127">
        <v>0</v>
      </c>
      <c r="K30" s="127">
        <v>0</v>
      </c>
      <c r="L30" s="127">
        <v>0</v>
      </c>
      <c r="M30" s="127">
        <v>0.95</v>
      </c>
      <c r="N30" s="127">
        <v>0.95</v>
      </c>
      <c r="O30" s="127">
        <v>0.95</v>
      </c>
      <c r="P30" s="127">
        <v>0.95</v>
      </c>
      <c r="Q30" s="127">
        <v>0.95</v>
      </c>
      <c r="R30" s="127">
        <v>0.95</v>
      </c>
      <c r="S30" s="127">
        <v>0.95</v>
      </c>
      <c r="T30" s="127">
        <v>0.95</v>
      </c>
      <c r="U30" s="127">
        <v>0.95</v>
      </c>
      <c r="V30" s="127">
        <v>0.95</v>
      </c>
      <c r="W30" s="127">
        <v>0.95</v>
      </c>
      <c r="X30" s="127">
        <v>0.95</v>
      </c>
      <c r="Y30" s="127">
        <v>0.95</v>
      </c>
      <c r="Z30" s="127">
        <v>0</v>
      </c>
      <c r="AA30" s="127">
        <v>0</v>
      </c>
      <c r="AB30" s="128">
        <v>0</v>
      </c>
    </row>
    <row r="31" spans="1:28" ht="9.75">
      <c r="A31" s="125" t="s">
        <v>188</v>
      </c>
      <c r="B31" s="126"/>
      <c r="C31" s="126"/>
      <c r="D31" s="126" t="s">
        <v>184</v>
      </c>
      <c r="E31" s="127">
        <v>0</v>
      </c>
      <c r="F31" s="127">
        <v>0</v>
      </c>
      <c r="G31" s="127">
        <v>0</v>
      </c>
      <c r="H31" s="127">
        <v>0</v>
      </c>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0</v>
      </c>
      <c r="AB31" s="128">
        <v>0</v>
      </c>
    </row>
    <row r="32" spans="1:28" ht="9.75">
      <c r="A32" s="158" t="s">
        <v>190</v>
      </c>
      <c r="B32" s="126" t="s">
        <v>54</v>
      </c>
      <c r="C32" s="126" t="s">
        <v>192</v>
      </c>
      <c r="D32" s="126" t="s">
        <v>51</v>
      </c>
      <c r="E32" s="127">
        <v>0</v>
      </c>
      <c r="F32" s="127">
        <v>0</v>
      </c>
      <c r="G32" s="127">
        <v>0</v>
      </c>
      <c r="H32" s="127">
        <v>0</v>
      </c>
      <c r="I32" s="127">
        <v>0</v>
      </c>
      <c r="J32" s="127">
        <v>0</v>
      </c>
      <c r="K32" s="127">
        <v>0</v>
      </c>
      <c r="L32" s="127">
        <v>0</v>
      </c>
      <c r="M32" s="127">
        <v>0.5</v>
      </c>
      <c r="N32" s="127">
        <v>0.5</v>
      </c>
      <c r="O32" s="127">
        <v>0.5</v>
      </c>
      <c r="P32" s="127">
        <v>0.5</v>
      </c>
      <c r="Q32" s="127">
        <v>0.5</v>
      </c>
      <c r="R32" s="127">
        <v>0.5</v>
      </c>
      <c r="S32" s="127">
        <v>0.5</v>
      </c>
      <c r="T32" s="127">
        <v>0.5</v>
      </c>
      <c r="U32" s="127">
        <v>0.5</v>
      </c>
      <c r="V32" s="127">
        <v>0.5</v>
      </c>
      <c r="W32" s="127">
        <v>0.5</v>
      </c>
      <c r="X32" s="127">
        <v>0.5</v>
      </c>
      <c r="Y32" s="127">
        <v>0.5</v>
      </c>
      <c r="Z32" s="127">
        <v>0</v>
      </c>
      <c r="AA32" s="127">
        <v>0</v>
      </c>
      <c r="AB32" s="128">
        <v>0</v>
      </c>
    </row>
    <row r="33" spans="1:28" ht="9.75">
      <c r="A33" s="125" t="s">
        <v>189</v>
      </c>
      <c r="B33" s="126"/>
      <c r="C33" s="126"/>
      <c r="D33" s="126" t="s">
        <v>184</v>
      </c>
      <c r="E33" s="127">
        <v>0</v>
      </c>
      <c r="F33" s="127">
        <v>0</v>
      </c>
      <c r="G33" s="127">
        <v>0</v>
      </c>
      <c r="H33" s="127">
        <v>0</v>
      </c>
      <c r="I33" s="127">
        <v>0</v>
      </c>
      <c r="J33" s="127">
        <v>0</v>
      </c>
      <c r="K33" s="127">
        <v>0</v>
      </c>
      <c r="L33" s="127">
        <v>0</v>
      </c>
      <c r="M33" s="127">
        <v>0</v>
      </c>
      <c r="N33" s="127">
        <v>0</v>
      </c>
      <c r="O33" s="127">
        <v>0</v>
      </c>
      <c r="P33" s="127">
        <v>0</v>
      </c>
      <c r="Q33" s="127">
        <v>0</v>
      </c>
      <c r="R33" s="127">
        <v>0</v>
      </c>
      <c r="S33" s="127">
        <v>0</v>
      </c>
      <c r="T33" s="127">
        <v>0</v>
      </c>
      <c r="U33" s="127">
        <v>0</v>
      </c>
      <c r="V33" s="127">
        <v>0</v>
      </c>
      <c r="W33" s="127">
        <v>0</v>
      </c>
      <c r="X33" s="127">
        <v>0</v>
      </c>
      <c r="Y33" s="127">
        <v>0</v>
      </c>
      <c r="Z33" s="127">
        <v>0</v>
      </c>
      <c r="AA33" s="127">
        <v>0</v>
      </c>
      <c r="AB33" s="128">
        <v>0</v>
      </c>
    </row>
    <row r="34" spans="1:28" ht="9.75">
      <c r="A34" s="125"/>
      <c r="B34" s="126"/>
      <c r="C34" s="126"/>
      <c r="D34" s="126"/>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8"/>
    </row>
    <row r="35" spans="1:28" ht="9.75">
      <c r="A35" s="158" t="s">
        <v>193</v>
      </c>
      <c r="B35" s="126" t="s">
        <v>54</v>
      </c>
      <c r="C35" s="126" t="s">
        <v>191</v>
      </c>
      <c r="D35" s="126" t="s">
        <v>51</v>
      </c>
      <c r="E35" s="127">
        <v>0</v>
      </c>
      <c r="F35" s="127">
        <v>0</v>
      </c>
      <c r="G35" s="127">
        <v>0</v>
      </c>
      <c r="H35" s="127">
        <v>0</v>
      </c>
      <c r="I35" s="127">
        <v>0</v>
      </c>
      <c r="J35" s="127">
        <v>0</v>
      </c>
      <c r="K35" s="127">
        <v>0</v>
      </c>
      <c r="L35" s="127">
        <v>0</v>
      </c>
      <c r="M35" s="127">
        <v>0.95</v>
      </c>
      <c r="N35" s="127">
        <v>0.95</v>
      </c>
      <c r="O35" s="127">
        <v>0.95</v>
      </c>
      <c r="P35" s="127">
        <v>0.95</v>
      </c>
      <c r="Q35" s="127">
        <v>0.95</v>
      </c>
      <c r="R35" s="127">
        <v>0.95</v>
      </c>
      <c r="S35" s="127">
        <v>0.95</v>
      </c>
      <c r="T35" s="127">
        <v>0.95</v>
      </c>
      <c r="U35" s="127">
        <v>0.95</v>
      </c>
      <c r="V35" s="127">
        <v>0.15</v>
      </c>
      <c r="W35" s="127">
        <v>0.15</v>
      </c>
      <c r="X35" s="127">
        <v>0.15</v>
      </c>
      <c r="Y35" s="127">
        <v>0.15</v>
      </c>
      <c r="Z35" s="127">
        <v>0</v>
      </c>
      <c r="AA35" s="127">
        <v>0</v>
      </c>
      <c r="AB35" s="128">
        <v>0</v>
      </c>
    </row>
    <row r="36" spans="1:28" ht="9.75">
      <c r="A36" s="125" t="s">
        <v>188</v>
      </c>
      <c r="B36" s="126"/>
      <c r="C36" s="126"/>
      <c r="D36" s="126" t="s">
        <v>184</v>
      </c>
      <c r="E36" s="127">
        <v>0</v>
      </c>
      <c r="F36" s="127">
        <v>0</v>
      </c>
      <c r="G36" s="127">
        <v>0</v>
      </c>
      <c r="H36" s="127">
        <v>0</v>
      </c>
      <c r="I36" s="127">
        <v>0</v>
      </c>
      <c r="J36" s="127">
        <v>0</v>
      </c>
      <c r="K36" s="127">
        <v>0</v>
      </c>
      <c r="L36" s="127">
        <v>0</v>
      </c>
      <c r="M36" s="127">
        <v>0</v>
      </c>
      <c r="N36" s="127">
        <v>0</v>
      </c>
      <c r="O36" s="127">
        <v>0</v>
      </c>
      <c r="P36" s="127">
        <v>0</v>
      </c>
      <c r="Q36" s="127">
        <v>0</v>
      </c>
      <c r="R36" s="127">
        <v>0</v>
      </c>
      <c r="S36" s="127">
        <v>0</v>
      </c>
      <c r="T36" s="127">
        <v>0</v>
      </c>
      <c r="U36" s="127">
        <v>0</v>
      </c>
      <c r="V36" s="127">
        <v>0</v>
      </c>
      <c r="W36" s="127">
        <v>0</v>
      </c>
      <c r="X36" s="127">
        <v>0</v>
      </c>
      <c r="Y36" s="127">
        <v>0</v>
      </c>
      <c r="Z36" s="127">
        <v>0</v>
      </c>
      <c r="AA36" s="127">
        <v>0</v>
      </c>
      <c r="AB36" s="128">
        <v>0</v>
      </c>
    </row>
    <row r="37" spans="1:28" ht="9.75">
      <c r="A37" s="158" t="s">
        <v>194</v>
      </c>
      <c r="B37" s="126" t="s">
        <v>54</v>
      </c>
      <c r="C37" s="126" t="s">
        <v>192</v>
      </c>
      <c r="D37" s="126" t="s">
        <v>51</v>
      </c>
      <c r="E37" s="127">
        <v>0</v>
      </c>
      <c r="F37" s="127">
        <v>0</v>
      </c>
      <c r="G37" s="127">
        <v>0</v>
      </c>
      <c r="H37" s="127">
        <v>0</v>
      </c>
      <c r="I37" s="127">
        <v>0</v>
      </c>
      <c r="J37" s="127">
        <v>0</v>
      </c>
      <c r="K37" s="127">
        <v>0</v>
      </c>
      <c r="L37" s="127">
        <v>0</v>
      </c>
      <c r="M37" s="127">
        <v>0.5</v>
      </c>
      <c r="N37" s="127">
        <v>0.5</v>
      </c>
      <c r="O37" s="127">
        <v>0.5</v>
      </c>
      <c r="P37" s="127">
        <v>0.5</v>
      </c>
      <c r="Q37" s="127">
        <v>0.5</v>
      </c>
      <c r="R37" s="127">
        <v>0.5</v>
      </c>
      <c r="S37" s="127">
        <v>0.5</v>
      </c>
      <c r="T37" s="127">
        <v>0.5</v>
      </c>
      <c r="U37" s="127">
        <v>0.5</v>
      </c>
      <c r="V37" s="127">
        <v>0.15</v>
      </c>
      <c r="W37" s="127">
        <v>0.15</v>
      </c>
      <c r="X37" s="127">
        <v>0.15</v>
      </c>
      <c r="Y37" s="127">
        <v>0.15</v>
      </c>
      <c r="Z37" s="127">
        <v>0</v>
      </c>
      <c r="AA37" s="127">
        <v>0</v>
      </c>
      <c r="AB37" s="128">
        <v>0</v>
      </c>
    </row>
    <row r="38" spans="1:28" ht="9.75">
      <c r="A38" s="125" t="s">
        <v>189</v>
      </c>
      <c r="B38" s="126"/>
      <c r="C38" s="126"/>
      <c r="D38" s="126" t="s">
        <v>184</v>
      </c>
      <c r="E38" s="127">
        <v>0</v>
      </c>
      <c r="F38" s="127">
        <v>0</v>
      </c>
      <c r="G38" s="127">
        <v>0</v>
      </c>
      <c r="H38" s="127">
        <v>0</v>
      </c>
      <c r="I38" s="127">
        <v>0</v>
      </c>
      <c r="J38" s="127">
        <v>0</v>
      </c>
      <c r="K38" s="127">
        <v>0</v>
      </c>
      <c r="L38" s="127">
        <v>0</v>
      </c>
      <c r="M38" s="127">
        <v>0</v>
      </c>
      <c r="N38" s="127">
        <v>0</v>
      </c>
      <c r="O38" s="127">
        <v>0</v>
      </c>
      <c r="P38" s="127">
        <v>0</v>
      </c>
      <c r="Q38" s="127">
        <v>0</v>
      </c>
      <c r="R38" s="127">
        <v>0</v>
      </c>
      <c r="S38" s="127">
        <v>0</v>
      </c>
      <c r="T38" s="127">
        <v>0</v>
      </c>
      <c r="U38" s="127">
        <v>0</v>
      </c>
      <c r="V38" s="127">
        <v>0</v>
      </c>
      <c r="W38" s="127">
        <v>0</v>
      </c>
      <c r="X38" s="127">
        <v>0</v>
      </c>
      <c r="Y38" s="127">
        <v>0</v>
      </c>
      <c r="Z38" s="127">
        <v>0</v>
      </c>
      <c r="AA38" s="127">
        <v>0</v>
      </c>
      <c r="AB38" s="128">
        <v>0</v>
      </c>
    </row>
    <row r="39" spans="1:28" ht="9.75">
      <c r="A39" s="125"/>
      <c r="B39" s="126"/>
      <c r="C39" s="126"/>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8"/>
    </row>
    <row r="40" spans="1:28" ht="9.75">
      <c r="A40" s="158" t="s">
        <v>195</v>
      </c>
      <c r="B40" s="126" t="s">
        <v>54</v>
      </c>
      <c r="C40" s="126" t="s">
        <v>191</v>
      </c>
      <c r="D40" s="126" t="s">
        <v>51</v>
      </c>
      <c r="E40" s="127">
        <v>0</v>
      </c>
      <c r="F40" s="127">
        <v>0</v>
      </c>
      <c r="G40" s="127">
        <v>0</v>
      </c>
      <c r="H40" s="127">
        <v>0</v>
      </c>
      <c r="I40" s="127">
        <v>0</v>
      </c>
      <c r="J40" s="127">
        <v>0</v>
      </c>
      <c r="K40" s="127">
        <v>0</v>
      </c>
      <c r="L40" s="127">
        <v>0</v>
      </c>
      <c r="M40" s="127">
        <v>0.35</v>
      </c>
      <c r="N40" s="127">
        <v>0.35</v>
      </c>
      <c r="O40" s="127">
        <v>0.35</v>
      </c>
      <c r="P40" s="127">
        <v>0.35</v>
      </c>
      <c r="Q40" s="127">
        <v>0.35</v>
      </c>
      <c r="R40" s="127">
        <v>0.35</v>
      </c>
      <c r="S40" s="127">
        <v>0.35</v>
      </c>
      <c r="T40" s="127">
        <v>0.35</v>
      </c>
      <c r="U40" s="127">
        <v>0.95</v>
      </c>
      <c r="V40" s="127">
        <v>0.95</v>
      </c>
      <c r="W40" s="127">
        <v>0.95</v>
      </c>
      <c r="X40" s="127">
        <v>0.95</v>
      </c>
      <c r="Y40" s="127">
        <v>0.95</v>
      </c>
      <c r="Z40" s="127">
        <v>0</v>
      </c>
      <c r="AA40" s="127">
        <v>0</v>
      </c>
      <c r="AB40" s="128">
        <v>0</v>
      </c>
    </row>
    <row r="41" spans="1:28" ht="9.75">
      <c r="A41" s="125" t="s">
        <v>188</v>
      </c>
      <c r="B41" s="126"/>
      <c r="C41" s="126"/>
      <c r="D41" s="126" t="s">
        <v>184</v>
      </c>
      <c r="E41" s="127">
        <v>0</v>
      </c>
      <c r="F41" s="127">
        <v>0</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0</v>
      </c>
      <c r="AA41" s="127">
        <v>0</v>
      </c>
      <c r="AB41" s="128">
        <v>0</v>
      </c>
    </row>
    <row r="42" spans="1:28" ht="9.75">
      <c r="A42" s="158" t="s">
        <v>195</v>
      </c>
      <c r="B42" s="126" t="s">
        <v>54</v>
      </c>
      <c r="C42" s="126" t="s">
        <v>192</v>
      </c>
      <c r="D42" s="126" t="s">
        <v>51</v>
      </c>
      <c r="E42" s="127">
        <v>0</v>
      </c>
      <c r="F42" s="127">
        <v>0</v>
      </c>
      <c r="G42" s="127">
        <v>0</v>
      </c>
      <c r="H42" s="127">
        <v>0</v>
      </c>
      <c r="I42" s="127">
        <v>0</v>
      </c>
      <c r="J42" s="127">
        <v>0</v>
      </c>
      <c r="K42" s="127">
        <v>0</v>
      </c>
      <c r="L42" s="127">
        <v>0</v>
      </c>
      <c r="M42" s="127">
        <v>0.35</v>
      </c>
      <c r="N42" s="127">
        <v>0.35</v>
      </c>
      <c r="O42" s="127">
        <v>0.35</v>
      </c>
      <c r="P42" s="127">
        <v>0.35</v>
      </c>
      <c r="Q42" s="127">
        <v>0.35</v>
      </c>
      <c r="R42" s="127">
        <v>0.35</v>
      </c>
      <c r="S42" s="127">
        <v>0.35</v>
      </c>
      <c r="T42" s="127">
        <v>0.35</v>
      </c>
      <c r="U42" s="127">
        <v>0.35</v>
      </c>
      <c r="V42" s="127">
        <v>0.35</v>
      </c>
      <c r="W42" s="127">
        <v>0.35</v>
      </c>
      <c r="X42" s="127">
        <v>0.35</v>
      </c>
      <c r="Y42" s="127">
        <v>0.35</v>
      </c>
      <c r="Z42" s="127">
        <v>0</v>
      </c>
      <c r="AA42" s="127">
        <v>0</v>
      </c>
      <c r="AB42" s="128">
        <v>0</v>
      </c>
    </row>
    <row r="43" spans="1:28" ht="9.75">
      <c r="A43" s="125" t="s">
        <v>189</v>
      </c>
      <c r="B43" s="126"/>
      <c r="C43" s="126"/>
      <c r="D43" s="126" t="s">
        <v>184</v>
      </c>
      <c r="E43" s="127">
        <v>0</v>
      </c>
      <c r="F43" s="127">
        <v>0</v>
      </c>
      <c r="G43" s="127">
        <v>0</v>
      </c>
      <c r="H43" s="127">
        <v>0</v>
      </c>
      <c r="I43" s="127">
        <v>0</v>
      </c>
      <c r="J43" s="127">
        <v>0</v>
      </c>
      <c r="K43" s="127">
        <v>0</v>
      </c>
      <c r="L43" s="127">
        <v>0</v>
      </c>
      <c r="M43" s="127">
        <v>0</v>
      </c>
      <c r="N43" s="127">
        <v>0</v>
      </c>
      <c r="O43" s="127">
        <v>0</v>
      </c>
      <c r="P43" s="127">
        <v>0</v>
      </c>
      <c r="Q43" s="127">
        <v>0</v>
      </c>
      <c r="R43" s="127">
        <v>0</v>
      </c>
      <c r="S43" s="127">
        <v>0</v>
      </c>
      <c r="T43" s="127">
        <v>0</v>
      </c>
      <c r="U43" s="127">
        <v>0</v>
      </c>
      <c r="V43" s="127">
        <v>0</v>
      </c>
      <c r="W43" s="127">
        <v>0</v>
      </c>
      <c r="X43" s="127">
        <v>0</v>
      </c>
      <c r="Y43" s="127">
        <v>0</v>
      </c>
      <c r="Z43" s="127">
        <v>0</v>
      </c>
      <c r="AA43" s="127">
        <v>0</v>
      </c>
      <c r="AB43" s="128">
        <v>0</v>
      </c>
    </row>
    <row r="44" spans="1:28" ht="9.75">
      <c r="A44" s="125"/>
      <c r="B44" s="126"/>
      <c r="C44" s="126"/>
      <c r="D44" s="126"/>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8"/>
    </row>
    <row r="45" spans="1:28" ht="9.75">
      <c r="A45" s="158" t="s">
        <v>196</v>
      </c>
      <c r="B45" s="126" t="s">
        <v>54</v>
      </c>
      <c r="C45" s="126" t="s">
        <v>191</v>
      </c>
      <c r="D45" s="126" t="s">
        <v>51</v>
      </c>
      <c r="E45" s="127">
        <v>0</v>
      </c>
      <c r="F45" s="127">
        <v>0</v>
      </c>
      <c r="G45" s="127">
        <v>0</v>
      </c>
      <c r="H45" s="127">
        <v>0</v>
      </c>
      <c r="I45" s="127">
        <v>0</v>
      </c>
      <c r="J45" s="127">
        <v>0</v>
      </c>
      <c r="K45" s="127">
        <v>0</v>
      </c>
      <c r="L45" s="127">
        <v>0</v>
      </c>
      <c r="M45" s="127">
        <v>0</v>
      </c>
      <c r="N45" s="127">
        <v>0.95</v>
      </c>
      <c r="O45" s="127">
        <v>0.95</v>
      </c>
      <c r="P45" s="127">
        <v>0.95</v>
      </c>
      <c r="Q45" s="127">
        <v>0.95</v>
      </c>
      <c r="R45" s="127">
        <v>0.95</v>
      </c>
      <c r="S45" s="127">
        <v>0.95</v>
      </c>
      <c r="T45" s="127">
        <v>0.35</v>
      </c>
      <c r="U45" s="127">
        <v>0.35</v>
      </c>
      <c r="V45" s="127">
        <v>0.35</v>
      </c>
      <c r="W45" s="127">
        <v>0.35</v>
      </c>
      <c r="X45" s="127">
        <v>0.35</v>
      </c>
      <c r="Y45" s="127">
        <v>0</v>
      </c>
      <c r="Z45" s="127">
        <v>0</v>
      </c>
      <c r="AA45" s="127">
        <v>0</v>
      </c>
      <c r="AB45" s="128">
        <v>0</v>
      </c>
    </row>
    <row r="46" spans="1:28" ht="9.75">
      <c r="A46" s="125" t="s">
        <v>188</v>
      </c>
      <c r="B46" s="126"/>
      <c r="C46" s="126"/>
      <c r="D46" s="126" t="s">
        <v>184</v>
      </c>
      <c r="E46" s="127">
        <v>0</v>
      </c>
      <c r="F46" s="127">
        <v>0</v>
      </c>
      <c r="G46" s="127">
        <v>0</v>
      </c>
      <c r="H46" s="127">
        <v>0</v>
      </c>
      <c r="I46" s="127">
        <v>0</v>
      </c>
      <c r="J46" s="127">
        <v>0</v>
      </c>
      <c r="K46" s="127">
        <v>0</v>
      </c>
      <c r="L46" s="127">
        <v>0</v>
      </c>
      <c r="M46" s="127">
        <v>0</v>
      </c>
      <c r="N46" s="127">
        <v>0</v>
      </c>
      <c r="O46" s="127">
        <v>0</v>
      </c>
      <c r="P46" s="127">
        <v>0</v>
      </c>
      <c r="Q46" s="127">
        <v>0</v>
      </c>
      <c r="R46" s="127">
        <v>0</v>
      </c>
      <c r="S46" s="127">
        <v>0</v>
      </c>
      <c r="T46" s="127">
        <v>0</v>
      </c>
      <c r="U46" s="127">
        <v>0</v>
      </c>
      <c r="V46" s="127">
        <v>0</v>
      </c>
      <c r="W46" s="127">
        <v>0</v>
      </c>
      <c r="X46" s="127">
        <v>0</v>
      </c>
      <c r="Y46" s="127">
        <v>0</v>
      </c>
      <c r="Z46" s="127">
        <v>0</v>
      </c>
      <c r="AA46" s="127">
        <v>0</v>
      </c>
      <c r="AB46" s="128">
        <v>0</v>
      </c>
    </row>
    <row r="47" spans="1:28" ht="9.75">
      <c r="A47" s="158" t="s">
        <v>197</v>
      </c>
      <c r="B47" s="126" t="s">
        <v>54</v>
      </c>
      <c r="C47" s="126" t="s">
        <v>192</v>
      </c>
      <c r="D47" s="126" t="s">
        <v>51</v>
      </c>
      <c r="E47" s="127">
        <v>0</v>
      </c>
      <c r="F47" s="127">
        <v>0</v>
      </c>
      <c r="G47" s="127">
        <v>0</v>
      </c>
      <c r="H47" s="127">
        <v>0</v>
      </c>
      <c r="I47" s="127">
        <v>0</v>
      </c>
      <c r="J47" s="127">
        <v>0</v>
      </c>
      <c r="K47" s="127">
        <v>0</v>
      </c>
      <c r="L47" s="127">
        <v>0</v>
      </c>
      <c r="M47" s="127">
        <v>0</v>
      </c>
      <c r="N47" s="127">
        <v>0.15</v>
      </c>
      <c r="O47" s="127">
        <v>0.15</v>
      </c>
      <c r="P47" s="127">
        <v>0.15</v>
      </c>
      <c r="Q47" s="127">
        <v>0.15</v>
      </c>
      <c r="R47" s="127">
        <v>0.15</v>
      </c>
      <c r="S47" s="127">
        <v>0.15</v>
      </c>
      <c r="T47" s="159">
        <v>0.15</v>
      </c>
      <c r="U47" s="159">
        <v>0.15</v>
      </c>
      <c r="V47" s="127">
        <v>0.35</v>
      </c>
      <c r="W47" s="127">
        <v>0.35</v>
      </c>
      <c r="X47" s="127">
        <v>0</v>
      </c>
      <c r="Y47" s="127">
        <v>0</v>
      </c>
      <c r="Z47" s="127">
        <v>0</v>
      </c>
      <c r="AA47" s="127">
        <v>0</v>
      </c>
      <c r="AB47" s="128">
        <v>0</v>
      </c>
    </row>
    <row r="48" spans="1:28" ht="9.75">
      <c r="A48" s="125" t="s">
        <v>189</v>
      </c>
      <c r="B48" s="126"/>
      <c r="C48" s="126"/>
      <c r="D48" s="126" t="s">
        <v>184</v>
      </c>
      <c r="E48" s="127">
        <v>0</v>
      </c>
      <c r="F48" s="127">
        <v>0</v>
      </c>
      <c r="G48" s="127">
        <v>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127">
        <v>0</v>
      </c>
      <c r="X48" s="127">
        <v>0</v>
      </c>
      <c r="Y48" s="127">
        <v>0</v>
      </c>
      <c r="Z48" s="127">
        <v>0</v>
      </c>
      <c r="AA48" s="127">
        <v>0</v>
      </c>
      <c r="AB48" s="128">
        <v>0</v>
      </c>
    </row>
    <row r="49" spans="1:28" ht="9.75">
      <c r="A49" s="125"/>
      <c r="B49" s="126"/>
      <c r="C49" s="126"/>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8"/>
    </row>
    <row r="50" spans="1:28" ht="9.75">
      <c r="A50" s="125" t="s">
        <v>59</v>
      </c>
      <c r="B50" s="126" t="s">
        <v>54</v>
      </c>
      <c r="C50" s="126" t="s">
        <v>50</v>
      </c>
      <c r="D50" s="126" t="s">
        <v>51</v>
      </c>
      <c r="E50" s="127">
        <v>0</v>
      </c>
      <c r="F50" s="127">
        <v>0</v>
      </c>
      <c r="G50" s="127">
        <v>0</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127">
        <v>0</v>
      </c>
      <c r="X50" s="127">
        <v>0</v>
      </c>
      <c r="Y50" s="127">
        <v>0</v>
      </c>
      <c r="Z50" s="127">
        <v>0</v>
      </c>
      <c r="AA50" s="127">
        <v>0</v>
      </c>
      <c r="AB50" s="128">
        <v>0</v>
      </c>
    </row>
    <row r="51" spans="1:28" ht="9.75">
      <c r="A51" s="125"/>
      <c r="B51" s="126"/>
      <c r="C51" s="126"/>
      <c r="D51" s="126" t="s">
        <v>52</v>
      </c>
      <c r="E51" s="127">
        <v>0</v>
      </c>
      <c r="F51" s="127">
        <v>0</v>
      </c>
      <c r="G51" s="127">
        <v>0</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127">
        <v>0</v>
      </c>
      <c r="X51" s="127">
        <v>0</v>
      </c>
      <c r="Y51" s="127">
        <v>0</v>
      </c>
      <c r="Z51" s="127">
        <v>0</v>
      </c>
      <c r="AA51" s="127">
        <v>0</v>
      </c>
      <c r="AB51" s="128">
        <v>0</v>
      </c>
    </row>
    <row r="52" spans="1:28" ht="9.75">
      <c r="A52" s="125"/>
      <c r="B52" s="126"/>
      <c r="C52" s="126"/>
      <c r="D52" s="126" t="s">
        <v>53</v>
      </c>
      <c r="E52" s="127">
        <v>0</v>
      </c>
      <c r="F52" s="127">
        <v>0</v>
      </c>
      <c r="G52" s="127">
        <v>0</v>
      </c>
      <c r="H52" s="127">
        <v>0</v>
      </c>
      <c r="I52" s="127">
        <v>0</v>
      </c>
      <c r="J52" s="127">
        <v>0</v>
      </c>
      <c r="K52" s="127">
        <v>0</v>
      </c>
      <c r="L52" s="127">
        <v>0</v>
      </c>
      <c r="M52" s="127">
        <v>0</v>
      </c>
      <c r="N52" s="127">
        <v>0</v>
      </c>
      <c r="O52" s="127">
        <v>0</v>
      </c>
      <c r="P52" s="127">
        <v>0</v>
      </c>
      <c r="Q52" s="127">
        <v>0</v>
      </c>
      <c r="R52" s="127">
        <v>0</v>
      </c>
      <c r="S52" s="127">
        <v>0</v>
      </c>
      <c r="T52" s="127">
        <v>0</v>
      </c>
      <c r="U52" s="127">
        <v>0</v>
      </c>
      <c r="V52" s="127">
        <v>0</v>
      </c>
      <c r="W52" s="127">
        <v>0</v>
      </c>
      <c r="X52" s="127">
        <v>0</v>
      </c>
      <c r="Y52" s="127">
        <v>0</v>
      </c>
      <c r="Z52" s="127">
        <v>0</v>
      </c>
      <c r="AA52" s="127">
        <v>0</v>
      </c>
      <c r="AB52" s="128">
        <v>0</v>
      </c>
    </row>
    <row r="53" spans="1:28" ht="9.75">
      <c r="A53" s="438" t="s">
        <v>148</v>
      </c>
      <c r="B53" s="439"/>
      <c r="C53" s="439"/>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40"/>
    </row>
    <row r="54" spans="1:28" ht="9.75">
      <c r="A54" s="125" t="s">
        <v>45</v>
      </c>
      <c r="B54" s="126" t="s">
        <v>54</v>
      </c>
      <c r="C54" s="126" t="s">
        <v>172</v>
      </c>
      <c r="D54" s="126" t="s">
        <v>57</v>
      </c>
      <c r="E54" s="241">
        <v>0</v>
      </c>
      <c r="F54" s="241">
        <v>0</v>
      </c>
      <c r="G54" s="241">
        <v>0</v>
      </c>
      <c r="H54" s="241">
        <v>0</v>
      </c>
      <c r="I54" s="241">
        <v>0</v>
      </c>
      <c r="J54" s="241">
        <v>0</v>
      </c>
      <c r="K54" s="241">
        <v>0</v>
      </c>
      <c r="L54" s="241">
        <v>0</v>
      </c>
      <c r="M54" s="127">
        <v>0.34</v>
      </c>
      <c r="N54" s="127">
        <v>0.6</v>
      </c>
      <c r="O54" s="127">
        <v>0.63</v>
      </c>
      <c r="P54" s="127">
        <v>0.72</v>
      </c>
      <c r="Q54" s="127">
        <v>0.79</v>
      </c>
      <c r="R54" s="127">
        <v>0.83</v>
      </c>
      <c r="S54" s="127">
        <v>0.61</v>
      </c>
      <c r="T54" s="127">
        <v>0.65</v>
      </c>
      <c r="U54" s="127">
        <v>0.1</v>
      </c>
      <c r="V54" s="127">
        <v>0.1</v>
      </c>
      <c r="W54" s="127">
        <v>0.19</v>
      </c>
      <c r="X54" s="127">
        <v>0.25</v>
      </c>
      <c r="Y54" s="241">
        <v>0</v>
      </c>
      <c r="Z54" s="241">
        <v>0</v>
      </c>
      <c r="AA54" s="241">
        <v>0</v>
      </c>
      <c r="AB54" s="242">
        <v>0</v>
      </c>
    </row>
    <row r="55" spans="1:28" ht="9.75">
      <c r="A55" s="125" t="s">
        <v>188</v>
      </c>
      <c r="B55" s="126"/>
      <c r="C55" s="126"/>
      <c r="D55" s="126" t="s">
        <v>58</v>
      </c>
      <c r="E55" s="127">
        <v>0.05</v>
      </c>
      <c r="F55" s="127">
        <v>0.05</v>
      </c>
      <c r="G55" s="127">
        <v>0.05</v>
      </c>
      <c r="H55" s="127">
        <v>0.05</v>
      </c>
      <c r="I55" s="127">
        <v>0.05</v>
      </c>
      <c r="J55" s="127">
        <v>0.05</v>
      </c>
      <c r="K55" s="127">
        <v>0.05</v>
      </c>
      <c r="L55" s="127">
        <v>0.1</v>
      </c>
      <c r="M55" s="127">
        <v>0.34</v>
      </c>
      <c r="N55" s="127">
        <v>0.6</v>
      </c>
      <c r="O55" s="127">
        <v>0.63</v>
      </c>
      <c r="P55" s="127">
        <v>0.72</v>
      </c>
      <c r="Q55" s="127">
        <v>0.79</v>
      </c>
      <c r="R55" s="127">
        <v>0.83</v>
      </c>
      <c r="S55" s="127">
        <v>0.61</v>
      </c>
      <c r="T55" s="127">
        <v>0.65</v>
      </c>
      <c r="U55" s="127">
        <v>0.1</v>
      </c>
      <c r="V55" s="127">
        <v>0.1</v>
      </c>
      <c r="W55" s="127">
        <v>0.19</v>
      </c>
      <c r="X55" s="127">
        <v>0.25</v>
      </c>
      <c r="Y55" s="127">
        <v>0.22</v>
      </c>
      <c r="Z55" s="127">
        <v>0.22</v>
      </c>
      <c r="AA55" s="127">
        <v>0.12</v>
      </c>
      <c r="AB55" s="128">
        <v>0.09</v>
      </c>
    </row>
    <row r="56" spans="1:28" ht="9.75">
      <c r="A56" s="125"/>
      <c r="B56" s="126"/>
      <c r="C56" s="126"/>
      <c r="D56" s="126" t="s">
        <v>62</v>
      </c>
      <c r="E56" s="127">
        <v>0.03</v>
      </c>
      <c r="F56" s="127">
        <v>0.03</v>
      </c>
      <c r="G56" s="127">
        <v>0.03</v>
      </c>
      <c r="H56" s="127">
        <v>0.03</v>
      </c>
      <c r="I56" s="127">
        <v>0.03</v>
      </c>
      <c r="J56" s="127">
        <v>0.03</v>
      </c>
      <c r="K56" s="127">
        <v>0.03</v>
      </c>
      <c r="L56" s="127">
        <v>0.03</v>
      </c>
      <c r="M56" s="127">
        <v>0.03</v>
      </c>
      <c r="N56" s="127">
        <v>0.05</v>
      </c>
      <c r="O56" s="127">
        <v>0.05</v>
      </c>
      <c r="P56" s="127">
        <v>0.05</v>
      </c>
      <c r="Q56" s="127">
        <v>0.05</v>
      </c>
      <c r="R56" s="127">
        <v>0.03</v>
      </c>
      <c r="S56" s="127">
        <v>0.03</v>
      </c>
      <c r="T56" s="127">
        <v>0.03</v>
      </c>
      <c r="U56" s="127">
        <v>0.03</v>
      </c>
      <c r="V56" s="127">
        <v>0.03</v>
      </c>
      <c r="W56" s="127">
        <v>0.03</v>
      </c>
      <c r="X56" s="127">
        <v>0.03</v>
      </c>
      <c r="Y56" s="127">
        <v>0.03</v>
      </c>
      <c r="Z56" s="127">
        <v>0.03</v>
      </c>
      <c r="AA56" s="127">
        <v>0.03</v>
      </c>
      <c r="AB56" s="128">
        <v>0.03</v>
      </c>
    </row>
    <row r="57" spans="1:28" ht="9.75">
      <c r="A57" s="125"/>
      <c r="B57" s="126"/>
      <c r="C57" s="126"/>
      <c r="D57" s="126" t="s">
        <v>412</v>
      </c>
      <c r="E57" s="241">
        <v>0</v>
      </c>
      <c r="F57" s="241">
        <v>0</v>
      </c>
      <c r="G57" s="241">
        <v>0</v>
      </c>
      <c r="H57" s="241">
        <v>0</v>
      </c>
      <c r="I57" s="241">
        <v>0</v>
      </c>
      <c r="J57" s="241">
        <v>0</v>
      </c>
      <c r="K57" s="241">
        <v>0</v>
      </c>
      <c r="L57" s="241">
        <v>0</v>
      </c>
      <c r="M57" s="241">
        <v>0</v>
      </c>
      <c r="N57" s="241">
        <v>0</v>
      </c>
      <c r="O57" s="241">
        <v>0</v>
      </c>
      <c r="P57" s="241">
        <v>0</v>
      </c>
      <c r="Q57" s="241">
        <v>0</v>
      </c>
      <c r="R57" s="241">
        <v>0</v>
      </c>
      <c r="S57" s="241">
        <v>0</v>
      </c>
      <c r="T57" s="241">
        <v>0</v>
      </c>
      <c r="U57" s="241">
        <v>0</v>
      </c>
      <c r="V57" s="241">
        <v>0</v>
      </c>
      <c r="W57" s="241">
        <v>0</v>
      </c>
      <c r="X57" s="241">
        <v>0</v>
      </c>
      <c r="Y57" s="241">
        <v>0</v>
      </c>
      <c r="Z57" s="241">
        <v>0</v>
      </c>
      <c r="AA57" s="241">
        <v>0</v>
      </c>
      <c r="AB57" s="242">
        <v>0</v>
      </c>
    </row>
    <row r="58" spans="1:28" ht="9.75">
      <c r="A58" s="125"/>
      <c r="B58" s="126"/>
      <c r="C58" s="126"/>
      <c r="D58" s="126" t="s">
        <v>53</v>
      </c>
      <c r="E58" s="241">
        <v>0</v>
      </c>
      <c r="F58" s="241">
        <v>0</v>
      </c>
      <c r="G58" s="241">
        <v>0</v>
      </c>
      <c r="H58" s="241">
        <v>0</v>
      </c>
      <c r="I58" s="241">
        <v>0</v>
      </c>
      <c r="J58" s="241">
        <v>0</v>
      </c>
      <c r="K58" s="241">
        <v>0</v>
      </c>
      <c r="L58" s="241">
        <v>0</v>
      </c>
      <c r="M58" s="241">
        <v>0</v>
      </c>
      <c r="N58" s="241">
        <v>0</v>
      </c>
      <c r="O58" s="241">
        <v>0</v>
      </c>
      <c r="P58" s="241">
        <v>0</v>
      </c>
      <c r="Q58" s="241">
        <v>0</v>
      </c>
      <c r="R58" s="241">
        <v>0</v>
      </c>
      <c r="S58" s="241">
        <v>0</v>
      </c>
      <c r="T58" s="241">
        <v>0</v>
      </c>
      <c r="U58" s="241">
        <v>0</v>
      </c>
      <c r="V58" s="241">
        <v>0</v>
      </c>
      <c r="W58" s="241">
        <v>0</v>
      </c>
      <c r="X58" s="241">
        <v>0</v>
      </c>
      <c r="Y58" s="241">
        <v>0</v>
      </c>
      <c r="Z58" s="241">
        <v>0</v>
      </c>
      <c r="AA58" s="241">
        <v>0</v>
      </c>
      <c r="AB58" s="242">
        <v>0</v>
      </c>
    </row>
    <row r="59" spans="1:28" ht="9.75">
      <c r="A59" s="125" t="s">
        <v>45</v>
      </c>
      <c r="B59" s="126" t="s">
        <v>54</v>
      </c>
      <c r="C59" s="126" t="s">
        <v>173</v>
      </c>
      <c r="D59" s="126" t="s">
        <v>57</v>
      </c>
      <c r="E59" s="241">
        <v>0</v>
      </c>
      <c r="F59" s="241">
        <v>0</v>
      </c>
      <c r="G59" s="241">
        <v>0</v>
      </c>
      <c r="H59" s="241">
        <v>0</v>
      </c>
      <c r="I59" s="241">
        <v>0</v>
      </c>
      <c r="J59" s="241">
        <v>0</v>
      </c>
      <c r="K59" s="241">
        <v>0</v>
      </c>
      <c r="L59" s="241">
        <v>0</v>
      </c>
      <c r="M59" s="127">
        <v>0.34</v>
      </c>
      <c r="N59" s="127">
        <v>0.6</v>
      </c>
      <c r="O59" s="127">
        <v>0.63</v>
      </c>
      <c r="P59" s="127">
        <v>0.72</v>
      </c>
      <c r="Q59" s="127">
        <v>0.79</v>
      </c>
      <c r="R59" s="127">
        <v>0.83</v>
      </c>
      <c r="S59" s="127">
        <v>0.61</v>
      </c>
      <c r="T59" s="127">
        <v>0.65</v>
      </c>
      <c r="U59" s="127">
        <v>0.1</v>
      </c>
      <c r="V59" s="127">
        <v>0.19</v>
      </c>
      <c r="W59" s="127">
        <v>0.25</v>
      </c>
      <c r="X59" s="241">
        <v>0</v>
      </c>
      <c r="Y59" s="241">
        <v>0</v>
      </c>
      <c r="Z59" s="241">
        <v>0</v>
      </c>
      <c r="AA59" s="241">
        <v>0</v>
      </c>
      <c r="AB59" s="242">
        <v>0</v>
      </c>
    </row>
    <row r="60" spans="1:28" ht="9.75">
      <c r="A60" s="125" t="s">
        <v>189</v>
      </c>
      <c r="B60" s="126"/>
      <c r="C60" s="126"/>
      <c r="D60" s="126" t="s">
        <v>58</v>
      </c>
      <c r="E60" s="127">
        <v>0.05</v>
      </c>
      <c r="F60" s="127">
        <v>0.05</v>
      </c>
      <c r="G60" s="127">
        <v>0.05</v>
      </c>
      <c r="H60" s="127">
        <v>0.05</v>
      </c>
      <c r="I60" s="127">
        <v>0.05</v>
      </c>
      <c r="J60" s="127">
        <v>0.05</v>
      </c>
      <c r="K60" s="127">
        <v>0.05</v>
      </c>
      <c r="L60" s="127">
        <v>0.1</v>
      </c>
      <c r="M60" s="127">
        <v>0.34</v>
      </c>
      <c r="N60" s="127">
        <v>0.6</v>
      </c>
      <c r="O60" s="127">
        <v>0.63</v>
      </c>
      <c r="P60" s="127">
        <v>0.72</v>
      </c>
      <c r="Q60" s="127">
        <v>0.79</v>
      </c>
      <c r="R60" s="127">
        <v>0.83</v>
      </c>
      <c r="S60" s="127">
        <v>0.61</v>
      </c>
      <c r="T60" s="127">
        <v>0.65</v>
      </c>
      <c r="U60" s="127">
        <v>0.65</v>
      </c>
      <c r="V60" s="127">
        <v>0.1</v>
      </c>
      <c r="W60" s="127">
        <v>0.19</v>
      </c>
      <c r="X60" s="127">
        <v>0.25</v>
      </c>
      <c r="Y60" s="127">
        <v>0.22</v>
      </c>
      <c r="Z60" s="127">
        <v>0.22</v>
      </c>
      <c r="AA60" s="127">
        <v>0.12</v>
      </c>
      <c r="AB60" s="128">
        <v>0.09</v>
      </c>
    </row>
    <row r="61" spans="1:28" ht="9.75">
      <c r="A61" s="125"/>
      <c r="B61" s="126"/>
      <c r="C61" s="126"/>
      <c r="D61" s="126" t="s">
        <v>62</v>
      </c>
      <c r="E61" s="127">
        <v>0.03</v>
      </c>
      <c r="F61" s="127">
        <v>0.03</v>
      </c>
      <c r="G61" s="127">
        <v>0.03</v>
      </c>
      <c r="H61" s="127">
        <v>0.03</v>
      </c>
      <c r="I61" s="127">
        <v>0.03</v>
      </c>
      <c r="J61" s="127">
        <v>0.03</v>
      </c>
      <c r="K61" s="127">
        <v>0.03</v>
      </c>
      <c r="L61" s="127">
        <v>0.03</v>
      </c>
      <c r="M61" s="127">
        <v>0.03</v>
      </c>
      <c r="N61" s="127">
        <v>0.05</v>
      </c>
      <c r="O61" s="127">
        <v>0.05</v>
      </c>
      <c r="P61" s="127">
        <v>0.05</v>
      </c>
      <c r="Q61" s="127">
        <v>0.05</v>
      </c>
      <c r="R61" s="127">
        <v>0.03</v>
      </c>
      <c r="S61" s="127">
        <v>0.03</v>
      </c>
      <c r="T61" s="127">
        <v>0.03</v>
      </c>
      <c r="U61" s="127">
        <v>0.03</v>
      </c>
      <c r="V61" s="127">
        <v>0.03</v>
      </c>
      <c r="W61" s="127">
        <v>0.03</v>
      </c>
      <c r="X61" s="127">
        <v>0.03</v>
      </c>
      <c r="Y61" s="127">
        <v>0.03</v>
      </c>
      <c r="Z61" s="127">
        <v>0.03</v>
      </c>
      <c r="AA61" s="127">
        <v>0.03</v>
      </c>
      <c r="AB61" s="128">
        <v>0.03</v>
      </c>
    </row>
    <row r="62" spans="1:28" ht="9.75">
      <c r="A62" s="125"/>
      <c r="B62" s="126"/>
      <c r="C62" s="126"/>
      <c r="D62" s="126" t="s">
        <v>412</v>
      </c>
      <c r="E62" s="241">
        <v>0</v>
      </c>
      <c r="F62" s="241">
        <v>0</v>
      </c>
      <c r="G62" s="241">
        <v>0</v>
      </c>
      <c r="H62" s="241">
        <v>0</v>
      </c>
      <c r="I62" s="241">
        <v>0</v>
      </c>
      <c r="J62" s="241">
        <v>0</v>
      </c>
      <c r="K62" s="241">
        <v>0</v>
      </c>
      <c r="L62" s="241">
        <v>0</v>
      </c>
      <c r="M62" s="241">
        <v>0</v>
      </c>
      <c r="N62" s="241">
        <v>0</v>
      </c>
      <c r="O62" s="241">
        <v>0</v>
      </c>
      <c r="P62" s="241">
        <v>0</v>
      </c>
      <c r="Q62" s="241">
        <v>0</v>
      </c>
      <c r="R62" s="241">
        <v>0</v>
      </c>
      <c r="S62" s="241">
        <v>0</v>
      </c>
      <c r="T62" s="241">
        <v>0</v>
      </c>
      <c r="U62" s="241">
        <v>0</v>
      </c>
      <c r="V62" s="241">
        <v>0</v>
      </c>
      <c r="W62" s="241">
        <v>0</v>
      </c>
      <c r="X62" s="241">
        <v>0</v>
      </c>
      <c r="Y62" s="241">
        <v>0</v>
      </c>
      <c r="Z62" s="241">
        <v>0</v>
      </c>
      <c r="AA62" s="241">
        <v>0</v>
      </c>
      <c r="AB62" s="242">
        <v>0</v>
      </c>
    </row>
    <row r="63" spans="1:28" ht="9.75">
      <c r="A63" s="125"/>
      <c r="B63" s="126"/>
      <c r="C63" s="126"/>
      <c r="D63" s="126" t="s">
        <v>53</v>
      </c>
      <c r="E63" s="241">
        <v>0</v>
      </c>
      <c r="F63" s="241">
        <v>0</v>
      </c>
      <c r="G63" s="241">
        <v>0</v>
      </c>
      <c r="H63" s="241">
        <v>0</v>
      </c>
      <c r="I63" s="241">
        <v>0</v>
      </c>
      <c r="J63" s="241">
        <v>0</v>
      </c>
      <c r="K63" s="241">
        <v>0</v>
      </c>
      <c r="L63" s="241">
        <v>0</v>
      </c>
      <c r="M63" s="241">
        <v>0</v>
      </c>
      <c r="N63" s="241">
        <v>0</v>
      </c>
      <c r="O63" s="241">
        <v>0</v>
      </c>
      <c r="P63" s="241">
        <v>0</v>
      </c>
      <c r="Q63" s="241">
        <v>0</v>
      </c>
      <c r="R63" s="241">
        <v>0</v>
      </c>
      <c r="S63" s="241">
        <v>0</v>
      </c>
      <c r="T63" s="241">
        <v>0</v>
      </c>
      <c r="U63" s="241">
        <v>0</v>
      </c>
      <c r="V63" s="241">
        <v>0</v>
      </c>
      <c r="W63" s="241">
        <v>0</v>
      </c>
      <c r="X63" s="241">
        <v>0</v>
      </c>
      <c r="Y63" s="241">
        <v>0</v>
      </c>
      <c r="Z63" s="241">
        <v>0</v>
      </c>
      <c r="AA63" s="241">
        <v>0</v>
      </c>
      <c r="AB63" s="242">
        <v>0</v>
      </c>
    </row>
    <row r="64" spans="1:28" ht="9.75">
      <c r="A64" s="125"/>
      <c r="B64" s="126"/>
      <c r="C64" s="126"/>
      <c r="D64" s="126"/>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8"/>
    </row>
    <row r="65" spans="1:28" ht="9.75">
      <c r="A65" s="438" t="s">
        <v>42</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40"/>
    </row>
    <row r="66" spans="1:28" ht="9.75">
      <c r="A66" s="125" t="s">
        <v>321</v>
      </c>
      <c r="B66" s="126" t="s">
        <v>60</v>
      </c>
      <c r="C66" s="126" t="s">
        <v>50</v>
      </c>
      <c r="D66" s="126" t="s">
        <v>51</v>
      </c>
      <c r="E66" s="127">
        <v>1</v>
      </c>
      <c r="F66" s="127">
        <v>1</v>
      </c>
      <c r="G66" s="127">
        <v>1</v>
      </c>
      <c r="H66" s="127">
        <v>1</v>
      </c>
      <c r="I66" s="127">
        <v>1</v>
      </c>
      <c r="J66" s="127">
        <v>1</v>
      </c>
      <c r="K66" s="127">
        <v>1</v>
      </c>
      <c r="L66" s="127">
        <v>0.25</v>
      </c>
      <c r="M66" s="127">
        <v>0.25</v>
      </c>
      <c r="N66" s="127">
        <v>0.25</v>
      </c>
      <c r="O66" s="127">
        <v>0.25</v>
      </c>
      <c r="P66" s="127">
        <v>0.25</v>
      </c>
      <c r="Q66" s="127">
        <v>0.25</v>
      </c>
      <c r="R66" s="127">
        <v>0.25</v>
      </c>
      <c r="S66" s="127">
        <v>0.25</v>
      </c>
      <c r="T66" s="127">
        <v>0.25</v>
      </c>
      <c r="U66" s="127">
        <v>0.25</v>
      </c>
      <c r="V66" s="127">
        <v>0.25</v>
      </c>
      <c r="W66" s="127">
        <v>0.25</v>
      </c>
      <c r="X66" s="127">
        <v>0.25</v>
      </c>
      <c r="Y66" s="127">
        <v>0.25</v>
      </c>
      <c r="Z66" s="127">
        <v>1</v>
      </c>
      <c r="AA66" s="127">
        <v>1</v>
      </c>
      <c r="AB66" s="128">
        <v>1</v>
      </c>
    </row>
    <row r="67" spans="1:28" ht="9.75">
      <c r="A67" s="125"/>
      <c r="B67" s="126"/>
      <c r="C67" s="126"/>
      <c r="D67" s="126" t="s">
        <v>184</v>
      </c>
      <c r="E67" s="127">
        <v>1</v>
      </c>
      <c r="F67" s="127">
        <v>1</v>
      </c>
      <c r="G67" s="127">
        <v>1</v>
      </c>
      <c r="H67" s="127">
        <v>1</v>
      </c>
      <c r="I67" s="127">
        <v>1</v>
      </c>
      <c r="J67" s="127">
        <v>1</v>
      </c>
      <c r="K67" s="127">
        <v>1</v>
      </c>
      <c r="L67" s="127">
        <v>1</v>
      </c>
      <c r="M67" s="127">
        <v>1</v>
      </c>
      <c r="N67" s="127">
        <v>1</v>
      </c>
      <c r="O67" s="127">
        <v>1</v>
      </c>
      <c r="P67" s="127">
        <v>1</v>
      </c>
      <c r="Q67" s="127">
        <v>1</v>
      </c>
      <c r="R67" s="127">
        <v>1</v>
      </c>
      <c r="S67" s="127">
        <v>1</v>
      </c>
      <c r="T67" s="127">
        <v>1</v>
      </c>
      <c r="U67" s="127">
        <v>1</v>
      </c>
      <c r="V67" s="127">
        <v>1</v>
      </c>
      <c r="W67" s="127">
        <v>1</v>
      </c>
      <c r="X67" s="127">
        <v>1</v>
      </c>
      <c r="Y67" s="127">
        <v>1</v>
      </c>
      <c r="Z67" s="127">
        <v>1</v>
      </c>
      <c r="AA67" s="127">
        <v>1</v>
      </c>
      <c r="AB67" s="128">
        <v>1</v>
      </c>
    </row>
    <row r="68" spans="1:28" ht="9.75">
      <c r="A68" s="125"/>
      <c r="B68" s="126"/>
      <c r="C68" s="126"/>
      <c r="D68" s="126"/>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8"/>
    </row>
    <row r="69" spans="1:28" ht="9.75">
      <c r="A69" s="125" t="s">
        <v>366</v>
      </c>
      <c r="B69" s="126" t="s">
        <v>60</v>
      </c>
      <c r="C69" s="126" t="s">
        <v>50</v>
      </c>
      <c r="D69" s="126" t="s">
        <v>57</v>
      </c>
      <c r="E69" s="127">
        <v>0</v>
      </c>
      <c r="F69" s="127">
        <v>0</v>
      </c>
      <c r="G69" s="127">
        <v>0</v>
      </c>
      <c r="H69" s="127">
        <v>0</v>
      </c>
      <c r="I69" s="127">
        <v>0</v>
      </c>
      <c r="J69" s="127">
        <v>0</v>
      </c>
      <c r="K69" s="127">
        <v>0</v>
      </c>
      <c r="L69" s="127">
        <v>1</v>
      </c>
      <c r="M69" s="441" t="s">
        <v>367</v>
      </c>
      <c r="N69" s="441"/>
      <c r="O69" s="441"/>
      <c r="P69" s="441"/>
      <c r="Q69" s="441"/>
      <c r="R69" s="441"/>
      <c r="S69" s="441"/>
      <c r="T69" s="127">
        <v>1</v>
      </c>
      <c r="U69" s="441" t="s">
        <v>367</v>
      </c>
      <c r="V69" s="441"/>
      <c r="W69" s="127">
        <v>0</v>
      </c>
      <c r="X69" s="127">
        <v>0</v>
      </c>
      <c r="Y69" s="127">
        <v>0</v>
      </c>
      <c r="Z69" s="127">
        <v>0</v>
      </c>
      <c r="AA69" s="127">
        <v>0</v>
      </c>
      <c r="AB69" s="128">
        <v>0</v>
      </c>
    </row>
    <row r="70" spans="1:28" ht="9.75">
      <c r="A70" s="125"/>
      <c r="B70" s="126"/>
      <c r="C70" s="126"/>
      <c r="D70" s="126" t="s">
        <v>368</v>
      </c>
      <c r="E70" s="127">
        <v>0</v>
      </c>
      <c r="F70" s="127">
        <v>0</v>
      </c>
      <c r="G70" s="127">
        <v>0</v>
      </c>
      <c r="H70" s="127">
        <v>0</v>
      </c>
      <c r="I70" s="127">
        <v>0</v>
      </c>
      <c r="J70" s="127">
        <v>0</v>
      </c>
      <c r="K70" s="127">
        <v>0</v>
      </c>
      <c r="L70" s="127">
        <v>0</v>
      </c>
      <c r="M70" s="127">
        <v>0</v>
      </c>
      <c r="N70" s="127">
        <v>0</v>
      </c>
      <c r="O70" s="127">
        <v>0</v>
      </c>
      <c r="P70" s="127">
        <v>0</v>
      </c>
      <c r="Q70" s="127">
        <v>0</v>
      </c>
      <c r="R70" s="127">
        <v>0</v>
      </c>
      <c r="S70" s="127">
        <v>0</v>
      </c>
      <c r="T70" s="127">
        <v>0</v>
      </c>
      <c r="U70" s="127">
        <v>0</v>
      </c>
      <c r="V70" s="127">
        <v>0</v>
      </c>
      <c r="W70" s="127">
        <v>0</v>
      </c>
      <c r="X70" s="127">
        <v>0</v>
      </c>
      <c r="Y70" s="127">
        <v>0</v>
      </c>
      <c r="Z70" s="127">
        <v>0</v>
      </c>
      <c r="AA70" s="127">
        <v>0</v>
      </c>
      <c r="AB70" s="128">
        <v>0</v>
      </c>
    </row>
    <row r="71" spans="1:28" ht="9.75">
      <c r="A71" s="125"/>
      <c r="B71" s="126"/>
      <c r="C71" s="126"/>
      <c r="D71" s="126"/>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8"/>
    </row>
    <row r="72" spans="1:28" ht="9.75">
      <c r="A72" s="438" t="s">
        <v>146</v>
      </c>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40"/>
    </row>
    <row r="73" spans="1:28" ht="9.75">
      <c r="A73" s="125" t="s">
        <v>56</v>
      </c>
      <c r="B73" s="126" t="s">
        <v>49</v>
      </c>
      <c r="C73" s="126" t="s">
        <v>50</v>
      </c>
      <c r="D73" s="126" t="s">
        <v>369</v>
      </c>
      <c r="E73" s="127">
        <v>0</v>
      </c>
      <c r="F73" s="127">
        <v>0</v>
      </c>
      <c r="G73" s="127">
        <v>0</v>
      </c>
      <c r="H73" s="127">
        <v>0</v>
      </c>
      <c r="I73" s="127">
        <v>0</v>
      </c>
      <c r="J73" s="127">
        <v>0</v>
      </c>
      <c r="K73" s="127">
        <v>0</v>
      </c>
      <c r="L73" s="127">
        <v>1</v>
      </c>
      <c r="M73" s="127">
        <v>1</v>
      </c>
      <c r="N73" s="127">
        <v>1</v>
      </c>
      <c r="O73" s="127">
        <v>1</v>
      </c>
      <c r="P73" s="127">
        <v>1</v>
      </c>
      <c r="Q73" s="127">
        <v>1</v>
      </c>
      <c r="R73" s="127">
        <v>1</v>
      </c>
      <c r="S73" s="127">
        <v>1</v>
      </c>
      <c r="T73" s="127">
        <v>1</v>
      </c>
      <c r="U73" s="127">
        <v>1</v>
      </c>
      <c r="V73" s="127">
        <v>1</v>
      </c>
      <c r="W73" s="127">
        <v>1</v>
      </c>
      <c r="X73" s="127">
        <v>1</v>
      </c>
      <c r="Y73" s="127">
        <v>1</v>
      </c>
      <c r="Z73" s="127">
        <v>0</v>
      </c>
      <c r="AA73" s="127">
        <v>0</v>
      </c>
      <c r="AB73" s="128">
        <v>0</v>
      </c>
    </row>
    <row r="74" spans="1:28" ht="9.75">
      <c r="A74" s="125"/>
      <c r="B74" s="126"/>
      <c r="C74" s="126"/>
      <c r="D74" s="126" t="s">
        <v>200</v>
      </c>
      <c r="E74" s="127">
        <v>0</v>
      </c>
      <c r="F74" s="127">
        <v>0</v>
      </c>
      <c r="G74" s="127">
        <v>0</v>
      </c>
      <c r="H74" s="127">
        <v>0</v>
      </c>
      <c r="I74" s="127">
        <v>0</v>
      </c>
      <c r="J74" s="127">
        <v>0</v>
      </c>
      <c r="K74" s="127">
        <v>0</v>
      </c>
      <c r="L74" s="127">
        <v>0</v>
      </c>
      <c r="M74" s="127">
        <v>0</v>
      </c>
      <c r="N74" s="127">
        <v>0</v>
      </c>
      <c r="O74" s="127">
        <v>0</v>
      </c>
      <c r="P74" s="127">
        <v>0</v>
      </c>
      <c r="Q74" s="127">
        <v>0</v>
      </c>
      <c r="R74" s="127">
        <v>0</v>
      </c>
      <c r="S74" s="127">
        <v>0</v>
      </c>
      <c r="T74" s="127">
        <v>0</v>
      </c>
      <c r="U74" s="127">
        <v>0</v>
      </c>
      <c r="V74" s="127">
        <v>0</v>
      </c>
      <c r="W74" s="127">
        <v>0</v>
      </c>
      <c r="X74" s="127">
        <v>0</v>
      </c>
      <c r="Y74" s="127">
        <v>0</v>
      </c>
      <c r="Z74" s="127">
        <v>0</v>
      </c>
      <c r="AA74" s="127">
        <v>0</v>
      </c>
      <c r="AB74" s="128">
        <v>0</v>
      </c>
    </row>
    <row r="75" spans="1:28" ht="9.75">
      <c r="A75" s="125"/>
      <c r="B75" s="126"/>
      <c r="C75" s="126"/>
      <c r="D75" s="126"/>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8"/>
    </row>
    <row r="76" spans="1:28" ht="9.75">
      <c r="A76" s="125" t="s">
        <v>370</v>
      </c>
      <c r="B76" s="126" t="s">
        <v>371</v>
      </c>
      <c r="C76" s="126" t="s">
        <v>50</v>
      </c>
      <c r="D76" s="126" t="s">
        <v>55</v>
      </c>
      <c r="E76" s="127">
        <v>1</v>
      </c>
      <c r="F76" s="127">
        <v>1</v>
      </c>
      <c r="G76" s="127">
        <v>1</v>
      </c>
      <c r="H76" s="127">
        <v>1</v>
      </c>
      <c r="I76" s="127">
        <v>1</v>
      </c>
      <c r="J76" s="127">
        <v>1</v>
      </c>
      <c r="K76" s="127">
        <v>1</v>
      </c>
      <c r="L76" s="127">
        <v>1</v>
      </c>
      <c r="M76" s="127">
        <v>1</v>
      </c>
      <c r="N76" s="127">
        <v>1</v>
      </c>
      <c r="O76" s="127">
        <v>1</v>
      </c>
      <c r="P76" s="127">
        <v>1</v>
      </c>
      <c r="Q76" s="127">
        <v>1</v>
      </c>
      <c r="R76" s="127">
        <v>1</v>
      </c>
      <c r="S76" s="127">
        <v>1</v>
      </c>
      <c r="T76" s="127">
        <v>1</v>
      </c>
      <c r="U76" s="127">
        <v>1</v>
      </c>
      <c r="V76" s="127">
        <v>1</v>
      </c>
      <c r="W76" s="127">
        <v>1</v>
      </c>
      <c r="X76" s="127">
        <v>1</v>
      </c>
      <c r="Y76" s="127">
        <v>1</v>
      </c>
      <c r="Z76" s="127">
        <v>1</v>
      </c>
      <c r="AA76" s="127">
        <v>1</v>
      </c>
      <c r="AB76" s="128">
        <v>1</v>
      </c>
    </row>
    <row r="77" spans="1:28" ht="9.75">
      <c r="A77" s="125"/>
      <c r="B77" s="126"/>
      <c r="C77" s="126"/>
      <c r="D77" s="126"/>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8"/>
    </row>
    <row r="78" spans="1:28" ht="9.75">
      <c r="A78" s="125" t="s">
        <v>65</v>
      </c>
      <c r="B78" s="126" t="s">
        <v>66</v>
      </c>
      <c r="C78" s="126" t="s">
        <v>50</v>
      </c>
      <c r="D78" s="126" t="s">
        <v>55</v>
      </c>
      <c r="E78" s="127">
        <v>4</v>
      </c>
      <c r="F78" s="127">
        <v>4</v>
      </c>
      <c r="G78" s="127">
        <v>4</v>
      </c>
      <c r="H78" s="127">
        <v>4</v>
      </c>
      <c r="I78" s="127">
        <v>4</v>
      </c>
      <c r="J78" s="127">
        <v>4</v>
      </c>
      <c r="K78" s="127">
        <v>4</v>
      </c>
      <c r="L78" s="127">
        <v>4</v>
      </c>
      <c r="M78" s="127">
        <v>4</v>
      </c>
      <c r="N78" s="127">
        <v>4</v>
      </c>
      <c r="O78" s="127">
        <v>4</v>
      </c>
      <c r="P78" s="127">
        <v>4</v>
      </c>
      <c r="Q78" s="127">
        <v>4</v>
      </c>
      <c r="R78" s="127">
        <v>4</v>
      </c>
      <c r="S78" s="127">
        <v>4</v>
      </c>
      <c r="T78" s="127">
        <v>4</v>
      </c>
      <c r="U78" s="127">
        <v>4</v>
      </c>
      <c r="V78" s="127">
        <v>4</v>
      </c>
      <c r="W78" s="127">
        <v>4</v>
      </c>
      <c r="X78" s="127">
        <v>4</v>
      </c>
      <c r="Y78" s="127">
        <v>4</v>
      </c>
      <c r="Z78" s="127">
        <v>4</v>
      </c>
      <c r="AA78" s="127">
        <v>4</v>
      </c>
      <c r="AB78" s="128">
        <v>4</v>
      </c>
    </row>
    <row r="79" spans="1:28" ht="9.75">
      <c r="A79" s="125"/>
      <c r="B79" s="126"/>
      <c r="C79" s="126"/>
      <c r="D79" s="126"/>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8"/>
    </row>
    <row r="80" spans="1:28" ht="9.75">
      <c r="A80" s="125" t="s">
        <v>373</v>
      </c>
      <c r="B80" s="126" t="s">
        <v>54</v>
      </c>
      <c r="C80" s="126" t="s">
        <v>50</v>
      </c>
      <c r="D80" s="126" t="s">
        <v>55</v>
      </c>
      <c r="E80" s="127">
        <v>1</v>
      </c>
      <c r="F80" s="127">
        <v>1</v>
      </c>
      <c r="G80" s="127">
        <v>1</v>
      </c>
      <c r="H80" s="127">
        <v>1</v>
      </c>
      <c r="I80" s="127">
        <v>1</v>
      </c>
      <c r="J80" s="127">
        <v>1</v>
      </c>
      <c r="K80" s="127">
        <v>1</v>
      </c>
      <c r="L80" s="127">
        <v>1</v>
      </c>
      <c r="M80" s="127">
        <v>1</v>
      </c>
      <c r="N80" s="127">
        <v>1</v>
      </c>
      <c r="O80" s="127">
        <v>1</v>
      </c>
      <c r="P80" s="127">
        <v>1</v>
      </c>
      <c r="Q80" s="127">
        <v>1</v>
      </c>
      <c r="R80" s="127">
        <v>1</v>
      </c>
      <c r="S80" s="127">
        <v>1</v>
      </c>
      <c r="T80" s="127">
        <v>1</v>
      </c>
      <c r="U80" s="127">
        <v>1</v>
      </c>
      <c r="V80" s="127">
        <v>1</v>
      </c>
      <c r="W80" s="127">
        <v>1</v>
      </c>
      <c r="X80" s="127">
        <v>1</v>
      </c>
      <c r="Y80" s="127">
        <v>1</v>
      </c>
      <c r="Z80" s="127">
        <v>1</v>
      </c>
      <c r="AA80" s="127">
        <v>1</v>
      </c>
      <c r="AB80" s="128">
        <v>1</v>
      </c>
    </row>
    <row r="81" spans="1:28" ht="9.75">
      <c r="A81" s="125"/>
      <c r="B81" s="126"/>
      <c r="C81" s="126"/>
      <c r="D81" s="126"/>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8"/>
    </row>
    <row r="82" spans="1:28" ht="9.75">
      <c r="A82" s="125" t="s">
        <v>374</v>
      </c>
      <c r="B82" s="126" t="s">
        <v>54</v>
      </c>
      <c r="C82" s="126" t="s">
        <v>50</v>
      </c>
      <c r="D82" s="126" t="s">
        <v>55</v>
      </c>
      <c r="E82" s="127">
        <v>1</v>
      </c>
      <c r="F82" s="127">
        <v>1</v>
      </c>
      <c r="G82" s="127">
        <v>1</v>
      </c>
      <c r="H82" s="127">
        <v>1</v>
      </c>
      <c r="I82" s="127">
        <v>1</v>
      </c>
      <c r="J82" s="127">
        <v>1</v>
      </c>
      <c r="K82" s="127">
        <v>1</v>
      </c>
      <c r="L82" s="127">
        <v>1</v>
      </c>
      <c r="M82" s="127">
        <v>1</v>
      </c>
      <c r="N82" s="127">
        <v>1</v>
      </c>
      <c r="O82" s="127">
        <v>1</v>
      </c>
      <c r="P82" s="127">
        <v>1</v>
      </c>
      <c r="Q82" s="127">
        <v>1</v>
      </c>
      <c r="R82" s="127">
        <v>1</v>
      </c>
      <c r="S82" s="127">
        <v>1</v>
      </c>
      <c r="T82" s="127">
        <v>1</v>
      </c>
      <c r="U82" s="127">
        <v>1</v>
      </c>
      <c r="V82" s="127">
        <v>1</v>
      </c>
      <c r="W82" s="127">
        <v>1</v>
      </c>
      <c r="X82" s="127">
        <v>1</v>
      </c>
      <c r="Y82" s="127">
        <v>1</v>
      </c>
      <c r="Z82" s="127">
        <v>1</v>
      </c>
      <c r="AA82" s="127">
        <v>1</v>
      </c>
      <c r="AB82" s="128">
        <v>1</v>
      </c>
    </row>
    <row r="83" spans="1:28" ht="9.75">
      <c r="A83" s="125"/>
      <c r="B83" s="126"/>
      <c r="C83" s="126"/>
      <c r="D83" s="126"/>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8"/>
    </row>
    <row r="84" spans="1:28" ht="9.75">
      <c r="A84" s="125" t="s">
        <v>63</v>
      </c>
      <c r="B84" s="126" t="s">
        <v>60</v>
      </c>
      <c r="C84" s="126" t="s">
        <v>50</v>
      </c>
      <c r="D84" s="126" t="s">
        <v>369</v>
      </c>
      <c r="E84" s="127">
        <v>0</v>
      </c>
      <c r="F84" s="127">
        <v>0</v>
      </c>
      <c r="G84" s="127">
        <v>0</v>
      </c>
      <c r="H84" s="127">
        <v>0</v>
      </c>
      <c r="I84" s="127">
        <v>0</v>
      </c>
      <c r="J84" s="127">
        <v>0</v>
      </c>
      <c r="K84" s="127">
        <v>0</v>
      </c>
      <c r="L84" s="127">
        <v>0</v>
      </c>
      <c r="M84" s="127">
        <v>1</v>
      </c>
      <c r="N84" s="127">
        <v>1</v>
      </c>
      <c r="O84" s="127">
        <v>1</v>
      </c>
      <c r="P84" s="127">
        <v>1</v>
      </c>
      <c r="Q84" s="127">
        <v>1</v>
      </c>
      <c r="R84" s="127">
        <v>1</v>
      </c>
      <c r="S84" s="127">
        <v>1</v>
      </c>
      <c r="T84" s="127">
        <v>1</v>
      </c>
      <c r="U84" s="127">
        <v>1</v>
      </c>
      <c r="V84" s="127">
        <v>1</v>
      </c>
      <c r="W84" s="127">
        <v>1</v>
      </c>
      <c r="X84" s="127">
        <v>1</v>
      </c>
      <c r="Y84" s="127">
        <v>1</v>
      </c>
      <c r="Z84" s="127">
        <v>0</v>
      </c>
      <c r="AA84" s="127">
        <v>0</v>
      </c>
      <c r="AB84" s="128">
        <v>0</v>
      </c>
    </row>
    <row r="85" spans="1:28" ht="9.75">
      <c r="A85" s="125"/>
      <c r="B85" s="126"/>
      <c r="C85" s="126"/>
      <c r="D85" s="126" t="s">
        <v>200</v>
      </c>
      <c r="E85" s="127">
        <v>0</v>
      </c>
      <c r="F85" s="127">
        <v>0</v>
      </c>
      <c r="G85" s="127">
        <v>0</v>
      </c>
      <c r="H85" s="127">
        <v>0</v>
      </c>
      <c r="I85" s="127">
        <v>0</v>
      </c>
      <c r="J85" s="127">
        <v>0</v>
      </c>
      <c r="K85" s="127">
        <v>0</v>
      </c>
      <c r="L85" s="127">
        <v>0</v>
      </c>
      <c r="M85" s="127">
        <v>0</v>
      </c>
      <c r="N85" s="127">
        <v>0</v>
      </c>
      <c r="O85" s="127">
        <v>0</v>
      </c>
      <c r="P85" s="127">
        <v>0</v>
      </c>
      <c r="Q85" s="127">
        <v>0</v>
      </c>
      <c r="R85" s="127">
        <v>0</v>
      </c>
      <c r="S85" s="127">
        <v>0</v>
      </c>
      <c r="T85" s="127">
        <v>0</v>
      </c>
      <c r="U85" s="127">
        <v>0</v>
      </c>
      <c r="V85" s="127">
        <v>0</v>
      </c>
      <c r="W85" s="127">
        <v>0</v>
      </c>
      <c r="X85" s="127">
        <v>0</v>
      </c>
      <c r="Y85" s="127">
        <v>0</v>
      </c>
      <c r="Z85" s="127">
        <v>0</v>
      </c>
      <c r="AA85" s="127">
        <v>0</v>
      </c>
      <c r="AB85" s="128">
        <v>0</v>
      </c>
    </row>
    <row r="86" spans="1:28" ht="9.75">
      <c r="A86" s="125"/>
      <c r="B86" s="126"/>
      <c r="C86" s="126"/>
      <c r="D86" s="126"/>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8"/>
    </row>
    <row r="87" spans="1:28" ht="9.75">
      <c r="A87" s="125" t="s">
        <v>64</v>
      </c>
      <c r="B87" s="126" t="s">
        <v>60</v>
      </c>
      <c r="C87" s="126" t="s">
        <v>50</v>
      </c>
      <c r="D87" s="126" t="s">
        <v>55</v>
      </c>
      <c r="E87" s="127">
        <v>1</v>
      </c>
      <c r="F87" s="127">
        <v>1</v>
      </c>
      <c r="G87" s="127">
        <v>1</v>
      </c>
      <c r="H87" s="127">
        <v>1</v>
      </c>
      <c r="I87" s="127">
        <v>1</v>
      </c>
      <c r="J87" s="127">
        <v>1</v>
      </c>
      <c r="K87" s="127">
        <v>1</v>
      </c>
      <c r="L87" s="127">
        <v>1</v>
      </c>
      <c r="M87" s="127">
        <v>1</v>
      </c>
      <c r="N87" s="127">
        <v>1</v>
      </c>
      <c r="O87" s="127">
        <v>1</v>
      </c>
      <c r="P87" s="127">
        <v>1</v>
      </c>
      <c r="Q87" s="127">
        <v>1</v>
      </c>
      <c r="R87" s="127">
        <v>1</v>
      </c>
      <c r="S87" s="127">
        <v>1</v>
      </c>
      <c r="T87" s="127">
        <v>1</v>
      </c>
      <c r="U87" s="127">
        <v>1</v>
      </c>
      <c r="V87" s="127">
        <v>1</v>
      </c>
      <c r="W87" s="127">
        <v>1</v>
      </c>
      <c r="X87" s="127">
        <v>1</v>
      </c>
      <c r="Y87" s="127">
        <v>1</v>
      </c>
      <c r="Z87" s="127">
        <v>1</v>
      </c>
      <c r="AA87" s="127">
        <v>1</v>
      </c>
      <c r="AB87" s="128">
        <v>1</v>
      </c>
    </row>
    <row r="88" spans="1:28" ht="9.75" hidden="1">
      <c r="A88" s="125"/>
      <c r="B88" s="126"/>
      <c r="C88" s="126"/>
      <c r="D88" s="126"/>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8"/>
    </row>
    <row r="89" spans="1:28" ht="9.75" hidden="1">
      <c r="A89" s="125"/>
      <c r="B89" s="126"/>
      <c r="C89" s="126"/>
      <c r="D89" s="126"/>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8"/>
    </row>
    <row r="90" spans="1:28" ht="9.75" hidden="1">
      <c r="A90" s="125"/>
      <c r="B90" s="126"/>
      <c r="C90" s="126"/>
      <c r="D90" s="126"/>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8"/>
    </row>
    <row r="91" spans="1:28" ht="9.75" hidden="1">
      <c r="A91" s="125"/>
      <c r="B91" s="126"/>
      <c r="C91" s="126"/>
      <c r="D91" s="126"/>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8"/>
    </row>
    <row r="92" spans="1:28" ht="9.75" hidden="1">
      <c r="A92" s="125"/>
      <c r="B92" s="126"/>
      <c r="C92" s="126"/>
      <c r="D92" s="126"/>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8"/>
    </row>
    <row r="93" spans="1:28" ht="9.75" hidden="1">
      <c r="A93" s="121" t="s">
        <v>43</v>
      </c>
      <c r="B93" s="122" t="s">
        <v>61</v>
      </c>
      <c r="C93" s="122" t="s">
        <v>50</v>
      </c>
      <c r="D93" s="122" t="s">
        <v>57</v>
      </c>
      <c r="E93" s="123">
        <v>15.6</v>
      </c>
      <c r="F93" s="123">
        <v>15.6</v>
      </c>
      <c r="G93" s="123">
        <v>15.6</v>
      </c>
      <c r="H93" s="123">
        <v>15.6</v>
      </c>
      <c r="I93" s="123">
        <v>15.6</v>
      </c>
      <c r="J93" s="123">
        <v>15.6</v>
      </c>
      <c r="K93" s="123">
        <v>17.8</v>
      </c>
      <c r="L93" s="123">
        <v>20</v>
      </c>
      <c r="M93" s="123">
        <v>21</v>
      </c>
      <c r="N93" s="123">
        <v>21</v>
      </c>
      <c r="O93" s="123">
        <v>21</v>
      </c>
      <c r="P93" s="123">
        <v>21</v>
      </c>
      <c r="Q93" s="123">
        <v>21</v>
      </c>
      <c r="R93" s="123">
        <v>21</v>
      </c>
      <c r="S93" s="123">
        <v>21</v>
      </c>
      <c r="T93" s="123">
        <v>21</v>
      </c>
      <c r="U93" s="123">
        <v>21</v>
      </c>
      <c r="V93" s="123">
        <v>21</v>
      </c>
      <c r="W93" s="123">
        <v>21</v>
      </c>
      <c r="X93" s="123">
        <v>21</v>
      </c>
      <c r="Y93" s="123">
        <v>21</v>
      </c>
      <c r="Z93" s="123">
        <v>15.6</v>
      </c>
      <c r="AA93" s="123">
        <v>15.6</v>
      </c>
      <c r="AB93" s="124">
        <v>15.6</v>
      </c>
    </row>
    <row r="94" spans="1:28" ht="9.75" hidden="1">
      <c r="A94" s="125"/>
      <c r="B94" s="134" t="s">
        <v>10</v>
      </c>
      <c r="C94" s="126"/>
      <c r="D94" s="126" t="s">
        <v>375</v>
      </c>
      <c r="E94" s="127">
        <v>15.6</v>
      </c>
      <c r="F94" s="127">
        <v>15.6</v>
      </c>
      <c r="G94" s="127">
        <v>15.6</v>
      </c>
      <c r="H94" s="127">
        <v>15.6</v>
      </c>
      <c r="I94" s="127">
        <v>15.6</v>
      </c>
      <c r="J94" s="127">
        <v>15.6</v>
      </c>
      <c r="K94" s="127">
        <v>15.6</v>
      </c>
      <c r="L94" s="127">
        <v>15.6</v>
      </c>
      <c r="M94" s="127">
        <v>15.6</v>
      </c>
      <c r="N94" s="127">
        <v>15.6</v>
      </c>
      <c r="O94" s="127">
        <v>15.6</v>
      </c>
      <c r="P94" s="127">
        <v>15.6</v>
      </c>
      <c r="Q94" s="127">
        <v>15.6</v>
      </c>
      <c r="R94" s="127">
        <v>15.6</v>
      </c>
      <c r="S94" s="127">
        <v>15.6</v>
      </c>
      <c r="T94" s="127">
        <v>15.6</v>
      </c>
      <c r="U94" s="127">
        <v>15.6</v>
      </c>
      <c r="V94" s="127">
        <v>15.6</v>
      </c>
      <c r="W94" s="127">
        <v>15.6</v>
      </c>
      <c r="X94" s="127">
        <v>15.6</v>
      </c>
      <c r="Y94" s="127">
        <v>15.6</v>
      </c>
      <c r="Z94" s="127">
        <v>15.6</v>
      </c>
      <c r="AA94" s="127">
        <v>15.6</v>
      </c>
      <c r="AB94" s="128">
        <v>15.6</v>
      </c>
    </row>
    <row r="95" spans="1:28" ht="9.75" hidden="1">
      <c r="A95" s="125"/>
      <c r="B95" s="126"/>
      <c r="C95" s="126"/>
      <c r="D95" s="126" t="s">
        <v>62</v>
      </c>
      <c r="E95" s="127">
        <v>21</v>
      </c>
      <c r="F95" s="127">
        <v>21</v>
      </c>
      <c r="G95" s="127">
        <v>21</v>
      </c>
      <c r="H95" s="127">
        <v>21</v>
      </c>
      <c r="I95" s="127">
        <v>21</v>
      </c>
      <c r="J95" s="127">
        <v>21</v>
      </c>
      <c r="K95" s="127">
        <v>21</v>
      </c>
      <c r="L95" s="127">
        <v>21</v>
      </c>
      <c r="M95" s="127">
        <v>21</v>
      </c>
      <c r="N95" s="127">
        <v>21</v>
      </c>
      <c r="O95" s="127">
        <v>21</v>
      </c>
      <c r="P95" s="127">
        <v>21</v>
      </c>
      <c r="Q95" s="127">
        <v>21</v>
      </c>
      <c r="R95" s="127">
        <v>21</v>
      </c>
      <c r="S95" s="127">
        <v>21</v>
      </c>
      <c r="T95" s="127">
        <v>21</v>
      </c>
      <c r="U95" s="127">
        <v>21</v>
      </c>
      <c r="V95" s="127">
        <v>21</v>
      </c>
      <c r="W95" s="127">
        <v>21</v>
      </c>
      <c r="X95" s="127">
        <v>21</v>
      </c>
      <c r="Y95" s="127">
        <v>21</v>
      </c>
      <c r="Z95" s="127">
        <v>21</v>
      </c>
      <c r="AA95" s="127">
        <v>21</v>
      </c>
      <c r="AB95" s="128">
        <v>21</v>
      </c>
    </row>
    <row r="96" spans="1:28" ht="9.75" hidden="1">
      <c r="A96" s="125"/>
      <c r="B96" s="126"/>
      <c r="C96" s="126"/>
      <c r="D96" s="126"/>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8"/>
    </row>
    <row r="97" spans="1:28" ht="9.75" hidden="1">
      <c r="A97" s="125" t="s">
        <v>44</v>
      </c>
      <c r="B97" s="126" t="s">
        <v>61</v>
      </c>
      <c r="C97" s="126" t="s">
        <v>50</v>
      </c>
      <c r="D97" s="126" t="s">
        <v>57</v>
      </c>
      <c r="E97" s="127">
        <v>26.7</v>
      </c>
      <c r="F97" s="127">
        <v>26.7</v>
      </c>
      <c r="G97" s="127">
        <v>26.7</v>
      </c>
      <c r="H97" s="127">
        <v>26.7</v>
      </c>
      <c r="I97" s="127">
        <v>26.7</v>
      </c>
      <c r="J97" s="127">
        <v>26.7</v>
      </c>
      <c r="K97" s="127">
        <v>25.6</v>
      </c>
      <c r="L97" s="127">
        <v>25</v>
      </c>
      <c r="M97" s="127">
        <v>24</v>
      </c>
      <c r="N97" s="127">
        <v>24</v>
      </c>
      <c r="O97" s="127">
        <v>24</v>
      </c>
      <c r="P97" s="127">
        <v>24</v>
      </c>
      <c r="Q97" s="127">
        <v>24</v>
      </c>
      <c r="R97" s="127">
        <v>24</v>
      </c>
      <c r="S97" s="127">
        <v>24</v>
      </c>
      <c r="T97" s="127">
        <v>24</v>
      </c>
      <c r="U97" s="127">
        <v>24</v>
      </c>
      <c r="V97" s="127">
        <v>24</v>
      </c>
      <c r="W97" s="127">
        <v>24</v>
      </c>
      <c r="X97" s="127">
        <v>24</v>
      </c>
      <c r="Y97" s="127">
        <v>24</v>
      </c>
      <c r="Z97" s="127">
        <v>26.7</v>
      </c>
      <c r="AA97" s="127">
        <v>26.7</v>
      </c>
      <c r="AB97" s="128">
        <v>26.7</v>
      </c>
    </row>
    <row r="98" spans="1:28" ht="9.75" hidden="1">
      <c r="A98" s="125"/>
      <c r="B98" s="134" t="s">
        <v>10</v>
      </c>
      <c r="C98" s="126"/>
      <c r="D98" s="126" t="s">
        <v>58</v>
      </c>
      <c r="E98" s="127">
        <v>24</v>
      </c>
      <c r="F98" s="127">
        <v>24</v>
      </c>
      <c r="G98" s="127">
        <v>24</v>
      </c>
      <c r="H98" s="127">
        <v>24</v>
      </c>
      <c r="I98" s="127">
        <v>24</v>
      </c>
      <c r="J98" s="127">
        <v>24</v>
      </c>
      <c r="K98" s="127">
        <v>24</v>
      </c>
      <c r="L98" s="127">
        <v>24</v>
      </c>
      <c r="M98" s="127">
        <v>24</v>
      </c>
      <c r="N98" s="127">
        <v>24</v>
      </c>
      <c r="O98" s="127">
        <v>24</v>
      </c>
      <c r="P98" s="127">
        <v>24</v>
      </c>
      <c r="Q98" s="127">
        <v>24</v>
      </c>
      <c r="R98" s="127">
        <v>24</v>
      </c>
      <c r="S98" s="127">
        <v>24</v>
      </c>
      <c r="T98" s="127">
        <v>24</v>
      </c>
      <c r="U98" s="127">
        <v>24</v>
      </c>
      <c r="V98" s="127">
        <v>24</v>
      </c>
      <c r="W98" s="127">
        <v>24</v>
      </c>
      <c r="X98" s="127">
        <v>24</v>
      </c>
      <c r="Y98" s="127">
        <v>24</v>
      </c>
      <c r="Z98" s="127">
        <v>24</v>
      </c>
      <c r="AA98" s="127">
        <v>24</v>
      </c>
      <c r="AB98" s="128">
        <v>24</v>
      </c>
    </row>
    <row r="99" spans="1:28" ht="9.75" hidden="1">
      <c r="A99" s="125"/>
      <c r="B99" s="126"/>
      <c r="C99" s="126"/>
      <c r="D99" s="126" t="s">
        <v>376</v>
      </c>
      <c r="E99" s="127">
        <v>26.7</v>
      </c>
      <c r="F99" s="127">
        <v>26.7</v>
      </c>
      <c r="G99" s="127">
        <v>26.7</v>
      </c>
      <c r="H99" s="127">
        <v>26.7</v>
      </c>
      <c r="I99" s="127">
        <v>26.7</v>
      </c>
      <c r="J99" s="127">
        <v>26.7</v>
      </c>
      <c r="K99" s="127">
        <v>26.7</v>
      </c>
      <c r="L99" s="127">
        <v>26.7</v>
      </c>
      <c r="M99" s="127">
        <v>26.7</v>
      </c>
      <c r="N99" s="127">
        <v>26.7</v>
      </c>
      <c r="O99" s="127">
        <v>26.7</v>
      </c>
      <c r="P99" s="127">
        <v>26.7</v>
      </c>
      <c r="Q99" s="127">
        <v>26.7</v>
      </c>
      <c r="R99" s="127">
        <v>26.7</v>
      </c>
      <c r="S99" s="127">
        <v>26.7</v>
      </c>
      <c r="T99" s="127">
        <v>26.7</v>
      </c>
      <c r="U99" s="127">
        <v>26.7</v>
      </c>
      <c r="V99" s="127">
        <v>26.7</v>
      </c>
      <c r="W99" s="127">
        <v>26.7</v>
      </c>
      <c r="X99" s="127">
        <v>26.7</v>
      </c>
      <c r="Y99" s="127">
        <v>26.7</v>
      </c>
      <c r="Z99" s="127">
        <v>26.7</v>
      </c>
      <c r="AA99" s="127">
        <v>26.7</v>
      </c>
      <c r="AB99" s="128">
        <v>26.7</v>
      </c>
    </row>
    <row r="100" spans="1:28" ht="9.75" hidden="1">
      <c r="A100" s="125"/>
      <c r="B100" s="126"/>
      <c r="C100" s="126"/>
      <c r="D100" s="126"/>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8"/>
    </row>
    <row r="101" spans="1:28" ht="9.75" hidden="1">
      <c r="A101" s="125" t="s">
        <v>201</v>
      </c>
      <c r="B101" s="126" t="s">
        <v>61</v>
      </c>
      <c r="C101" s="126" t="s">
        <v>50</v>
      </c>
      <c r="D101" s="126" t="s">
        <v>57</v>
      </c>
      <c r="E101" s="129">
        <v>15.6</v>
      </c>
      <c r="F101" s="129">
        <v>15.6</v>
      </c>
      <c r="G101" s="129">
        <v>15.6</v>
      </c>
      <c r="H101" s="129">
        <v>15.6</v>
      </c>
      <c r="I101" s="129">
        <v>15.6</v>
      </c>
      <c r="J101" s="129">
        <v>15.6</v>
      </c>
      <c r="K101" s="129">
        <v>15.6</v>
      </c>
      <c r="L101" s="129">
        <v>15.6</v>
      </c>
      <c r="M101" s="129">
        <v>15.6</v>
      </c>
      <c r="N101" s="129">
        <v>15.6</v>
      </c>
      <c r="O101" s="129">
        <v>15.6</v>
      </c>
      <c r="P101" s="129">
        <v>15.6</v>
      </c>
      <c r="Q101" s="129">
        <v>15.6</v>
      </c>
      <c r="R101" s="129">
        <v>15.6</v>
      </c>
      <c r="S101" s="129">
        <v>15.6</v>
      </c>
      <c r="T101" s="129">
        <v>15.6</v>
      </c>
      <c r="U101" s="129">
        <v>15.6</v>
      </c>
      <c r="V101" s="129">
        <v>15.6</v>
      </c>
      <c r="W101" s="129">
        <v>15.6</v>
      </c>
      <c r="X101" s="129">
        <v>15.6</v>
      </c>
      <c r="Y101" s="129">
        <v>15.6</v>
      </c>
      <c r="Z101" s="129">
        <v>15.6</v>
      </c>
      <c r="AA101" s="129">
        <v>15.6</v>
      </c>
      <c r="AB101" s="130">
        <v>15.6</v>
      </c>
    </row>
    <row r="102" spans="1:28" ht="20.25" hidden="1">
      <c r="A102" s="131" t="s">
        <v>203</v>
      </c>
      <c r="B102" s="126" t="s">
        <v>10</v>
      </c>
      <c r="C102" s="126"/>
      <c r="D102" s="126" t="s">
        <v>375</v>
      </c>
      <c r="E102" s="129">
        <v>15.6</v>
      </c>
      <c r="F102" s="129">
        <v>15.6</v>
      </c>
      <c r="G102" s="129">
        <v>15.6</v>
      </c>
      <c r="H102" s="129">
        <v>15.6</v>
      </c>
      <c r="I102" s="129">
        <v>15.6</v>
      </c>
      <c r="J102" s="129">
        <v>15.6</v>
      </c>
      <c r="K102" s="129">
        <v>15.6</v>
      </c>
      <c r="L102" s="129">
        <v>15.6</v>
      </c>
      <c r="M102" s="129">
        <v>15.6</v>
      </c>
      <c r="N102" s="129">
        <v>15.6</v>
      </c>
      <c r="O102" s="129">
        <v>15.6</v>
      </c>
      <c r="P102" s="129">
        <v>15.6</v>
      </c>
      <c r="Q102" s="129">
        <v>15.6</v>
      </c>
      <c r="R102" s="129">
        <v>15.6</v>
      </c>
      <c r="S102" s="129">
        <v>15.6</v>
      </c>
      <c r="T102" s="129">
        <v>15.6</v>
      </c>
      <c r="U102" s="129">
        <v>15.6</v>
      </c>
      <c r="V102" s="129">
        <v>15.6</v>
      </c>
      <c r="W102" s="129">
        <v>15.6</v>
      </c>
      <c r="X102" s="129">
        <v>15.6</v>
      </c>
      <c r="Y102" s="129">
        <v>15.6</v>
      </c>
      <c r="Z102" s="129">
        <v>15.6</v>
      </c>
      <c r="AA102" s="129">
        <v>15.6</v>
      </c>
      <c r="AB102" s="130">
        <v>15.6</v>
      </c>
    </row>
    <row r="103" spans="1:28" ht="9.75" hidden="1">
      <c r="A103" s="125"/>
      <c r="B103" s="126"/>
      <c r="C103" s="126"/>
      <c r="D103" s="126" t="s">
        <v>62</v>
      </c>
      <c r="E103" s="129">
        <v>21</v>
      </c>
      <c r="F103" s="129">
        <v>21</v>
      </c>
      <c r="G103" s="129">
        <v>21</v>
      </c>
      <c r="H103" s="129">
        <v>21</v>
      </c>
      <c r="I103" s="129">
        <v>21</v>
      </c>
      <c r="J103" s="129">
        <v>21</v>
      </c>
      <c r="K103" s="129">
        <v>21</v>
      </c>
      <c r="L103" s="129">
        <v>21</v>
      </c>
      <c r="M103" s="129">
        <v>21</v>
      </c>
      <c r="N103" s="129">
        <v>21</v>
      </c>
      <c r="O103" s="129">
        <v>21</v>
      </c>
      <c r="P103" s="129">
        <v>21</v>
      </c>
      <c r="Q103" s="129">
        <v>21</v>
      </c>
      <c r="R103" s="129">
        <v>21</v>
      </c>
      <c r="S103" s="129">
        <v>21</v>
      </c>
      <c r="T103" s="129">
        <v>21</v>
      </c>
      <c r="U103" s="129">
        <v>21</v>
      </c>
      <c r="V103" s="129">
        <v>21</v>
      </c>
      <c r="W103" s="129">
        <v>21</v>
      </c>
      <c r="X103" s="129">
        <v>21</v>
      </c>
      <c r="Y103" s="129">
        <v>21</v>
      </c>
      <c r="Z103" s="129">
        <v>21</v>
      </c>
      <c r="AA103" s="129">
        <v>21</v>
      </c>
      <c r="AB103" s="130">
        <v>21</v>
      </c>
    </row>
    <row r="104" spans="1:28" ht="9.75" hidden="1">
      <c r="A104" s="125"/>
      <c r="B104" s="126"/>
      <c r="C104" s="126"/>
      <c r="D104" s="126"/>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8"/>
    </row>
    <row r="105" spans="1:28" ht="9.75" hidden="1">
      <c r="A105" s="125" t="s">
        <v>202</v>
      </c>
      <c r="B105" s="126" t="s">
        <v>61</v>
      </c>
      <c r="C105" s="126" t="s">
        <v>50</v>
      </c>
      <c r="D105" s="126" t="s">
        <v>57</v>
      </c>
      <c r="E105" s="129">
        <v>26.7</v>
      </c>
      <c r="F105" s="129">
        <v>26.7</v>
      </c>
      <c r="G105" s="129">
        <v>26.7</v>
      </c>
      <c r="H105" s="129">
        <v>26.7</v>
      </c>
      <c r="I105" s="129">
        <v>26.7</v>
      </c>
      <c r="J105" s="129">
        <v>26.7</v>
      </c>
      <c r="K105" s="129">
        <v>26.7</v>
      </c>
      <c r="L105" s="129">
        <v>26.7</v>
      </c>
      <c r="M105" s="129">
        <v>26.7</v>
      </c>
      <c r="N105" s="129">
        <v>26.7</v>
      </c>
      <c r="O105" s="129">
        <v>26.7</v>
      </c>
      <c r="P105" s="129">
        <v>26.7</v>
      </c>
      <c r="Q105" s="129">
        <v>26.7</v>
      </c>
      <c r="R105" s="129">
        <v>26.7</v>
      </c>
      <c r="S105" s="129">
        <v>26.7</v>
      </c>
      <c r="T105" s="129">
        <v>26.7</v>
      </c>
      <c r="U105" s="129">
        <v>26.7</v>
      </c>
      <c r="V105" s="129">
        <v>26.7</v>
      </c>
      <c r="W105" s="129">
        <v>26.7</v>
      </c>
      <c r="X105" s="129">
        <v>26.7</v>
      </c>
      <c r="Y105" s="129">
        <v>26.7</v>
      </c>
      <c r="Z105" s="129">
        <v>26.7</v>
      </c>
      <c r="AA105" s="129">
        <v>26.7</v>
      </c>
      <c r="AB105" s="130">
        <v>26.7</v>
      </c>
    </row>
    <row r="106" spans="1:28" ht="20.25" hidden="1">
      <c r="A106" s="131" t="s">
        <v>203</v>
      </c>
      <c r="B106" s="126" t="s">
        <v>10</v>
      </c>
      <c r="C106" s="126"/>
      <c r="D106" s="126" t="s">
        <v>58</v>
      </c>
      <c r="E106" s="129">
        <v>24</v>
      </c>
      <c r="F106" s="129">
        <v>24</v>
      </c>
      <c r="G106" s="129">
        <v>24</v>
      </c>
      <c r="H106" s="129">
        <v>24</v>
      </c>
      <c r="I106" s="129">
        <v>24</v>
      </c>
      <c r="J106" s="129">
        <v>24</v>
      </c>
      <c r="K106" s="129">
        <v>24</v>
      </c>
      <c r="L106" s="129">
        <v>24</v>
      </c>
      <c r="M106" s="129">
        <v>24</v>
      </c>
      <c r="N106" s="129">
        <v>24</v>
      </c>
      <c r="O106" s="129">
        <v>24</v>
      </c>
      <c r="P106" s="129">
        <v>24</v>
      </c>
      <c r="Q106" s="129">
        <v>24</v>
      </c>
      <c r="R106" s="129">
        <v>24</v>
      </c>
      <c r="S106" s="129">
        <v>24</v>
      </c>
      <c r="T106" s="129">
        <v>24</v>
      </c>
      <c r="U106" s="129">
        <v>24</v>
      </c>
      <c r="V106" s="129">
        <v>24</v>
      </c>
      <c r="W106" s="129">
        <v>24</v>
      </c>
      <c r="X106" s="129">
        <v>24</v>
      </c>
      <c r="Y106" s="129">
        <v>24</v>
      </c>
      <c r="Z106" s="129">
        <v>24</v>
      </c>
      <c r="AA106" s="129">
        <v>24</v>
      </c>
      <c r="AB106" s="130">
        <v>24</v>
      </c>
    </row>
    <row r="107" spans="1:28" ht="9.75" hidden="1">
      <c r="A107" s="125"/>
      <c r="B107" s="126"/>
      <c r="C107" s="126"/>
      <c r="D107" s="126" t="s">
        <v>376</v>
      </c>
      <c r="E107" s="129">
        <v>26.7</v>
      </c>
      <c r="F107" s="129">
        <v>26.7</v>
      </c>
      <c r="G107" s="129">
        <v>26.7</v>
      </c>
      <c r="H107" s="129">
        <v>26.7</v>
      </c>
      <c r="I107" s="129">
        <v>26.7</v>
      </c>
      <c r="J107" s="129">
        <v>26.7</v>
      </c>
      <c r="K107" s="129">
        <v>26.7</v>
      </c>
      <c r="L107" s="129">
        <v>26.7</v>
      </c>
      <c r="M107" s="129">
        <v>26.7</v>
      </c>
      <c r="N107" s="129">
        <v>26.7</v>
      </c>
      <c r="O107" s="129">
        <v>26.7</v>
      </c>
      <c r="P107" s="129">
        <v>26.7</v>
      </c>
      <c r="Q107" s="129">
        <v>26.7</v>
      </c>
      <c r="R107" s="129">
        <v>26.7</v>
      </c>
      <c r="S107" s="129">
        <v>26.7</v>
      </c>
      <c r="T107" s="129">
        <v>26.7</v>
      </c>
      <c r="U107" s="129">
        <v>26.7</v>
      </c>
      <c r="V107" s="129">
        <v>26.7</v>
      </c>
      <c r="W107" s="129">
        <v>26.7</v>
      </c>
      <c r="X107" s="129">
        <v>26.7</v>
      </c>
      <c r="Y107" s="129">
        <v>26.7</v>
      </c>
      <c r="Z107" s="129">
        <v>26.7</v>
      </c>
      <c r="AA107" s="129">
        <v>26.7</v>
      </c>
      <c r="AB107" s="130">
        <v>26.7</v>
      </c>
    </row>
    <row r="108" spans="1:28" ht="9.75" hidden="1">
      <c r="A108" s="125"/>
      <c r="B108" s="126"/>
      <c r="C108" s="126"/>
      <c r="D108" s="126"/>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30"/>
    </row>
    <row r="109" spans="1:28" ht="9.75" hidden="1">
      <c r="A109" s="125" t="s">
        <v>377</v>
      </c>
      <c r="B109" s="126" t="s">
        <v>61</v>
      </c>
      <c r="C109" s="126" t="s">
        <v>50</v>
      </c>
      <c r="D109" s="126" t="s">
        <v>55</v>
      </c>
      <c r="E109" s="127">
        <v>12.8</v>
      </c>
      <c r="F109" s="127">
        <v>12.8</v>
      </c>
      <c r="G109" s="127">
        <v>12.8</v>
      </c>
      <c r="H109" s="127">
        <v>12.8</v>
      </c>
      <c r="I109" s="127">
        <v>12.8</v>
      </c>
      <c r="J109" s="127">
        <v>12.8</v>
      </c>
      <c r="K109" s="127">
        <v>12.8</v>
      </c>
      <c r="L109" s="127">
        <v>12.8</v>
      </c>
      <c r="M109" s="127">
        <v>12.8</v>
      </c>
      <c r="N109" s="127">
        <v>12.8</v>
      </c>
      <c r="O109" s="127">
        <v>12.8</v>
      </c>
      <c r="P109" s="127">
        <v>12.8</v>
      </c>
      <c r="Q109" s="127">
        <v>12.8</v>
      </c>
      <c r="R109" s="127">
        <v>12.8</v>
      </c>
      <c r="S109" s="127">
        <v>12.8</v>
      </c>
      <c r="T109" s="127">
        <v>12.8</v>
      </c>
      <c r="U109" s="127">
        <v>12.8</v>
      </c>
      <c r="V109" s="127">
        <v>12.8</v>
      </c>
      <c r="W109" s="127">
        <v>12.8</v>
      </c>
      <c r="X109" s="127">
        <v>12.8</v>
      </c>
      <c r="Y109" s="127">
        <v>12.8</v>
      </c>
      <c r="Z109" s="127">
        <v>12.8</v>
      </c>
      <c r="AA109" s="127">
        <v>12.8</v>
      </c>
      <c r="AB109" s="128">
        <v>12.8</v>
      </c>
    </row>
    <row r="110" spans="1:28" ht="9.75" hidden="1">
      <c r="A110" s="125"/>
      <c r="B110" s="126"/>
      <c r="C110" s="126"/>
      <c r="D110" s="126"/>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8"/>
    </row>
    <row r="111" spans="1:28" ht="9.75" hidden="1">
      <c r="A111" s="125" t="s">
        <v>67</v>
      </c>
      <c r="B111" s="126" t="s">
        <v>61</v>
      </c>
      <c r="C111" s="126" t="s">
        <v>50</v>
      </c>
      <c r="D111" s="126" t="s">
        <v>55</v>
      </c>
      <c r="E111" s="127">
        <v>82</v>
      </c>
      <c r="F111" s="127">
        <v>82</v>
      </c>
      <c r="G111" s="127">
        <v>82</v>
      </c>
      <c r="H111" s="127">
        <v>82</v>
      </c>
      <c r="I111" s="127">
        <v>82</v>
      </c>
      <c r="J111" s="127">
        <v>82</v>
      </c>
      <c r="K111" s="127">
        <v>82</v>
      </c>
      <c r="L111" s="127">
        <v>82</v>
      </c>
      <c r="M111" s="127">
        <v>82</v>
      </c>
      <c r="N111" s="127">
        <v>82</v>
      </c>
      <c r="O111" s="127">
        <v>82</v>
      </c>
      <c r="P111" s="127">
        <v>82</v>
      </c>
      <c r="Q111" s="127">
        <v>82</v>
      </c>
      <c r="R111" s="127">
        <v>82</v>
      </c>
      <c r="S111" s="127">
        <v>82</v>
      </c>
      <c r="T111" s="127">
        <v>82</v>
      </c>
      <c r="U111" s="127">
        <v>82</v>
      </c>
      <c r="V111" s="127">
        <v>82</v>
      </c>
      <c r="W111" s="127">
        <v>82</v>
      </c>
      <c r="X111" s="127">
        <v>82</v>
      </c>
      <c r="Y111" s="127">
        <v>82</v>
      </c>
      <c r="Z111" s="127">
        <v>82</v>
      </c>
      <c r="AA111" s="127">
        <v>82</v>
      </c>
      <c r="AB111" s="128">
        <v>82</v>
      </c>
    </row>
    <row r="112" spans="1:28" ht="9.75" hidden="1">
      <c r="A112" s="125"/>
      <c r="B112" s="126"/>
      <c r="C112" s="126"/>
      <c r="D112" s="126"/>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8"/>
    </row>
    <row r="113" spans="1:28" ht="9.75" hidden="1">
      <c r="A113" s="132" t="s">
        <v>68</v>
      </c>
      <c r="B113" s="133" t="s">
        <v>61</v>
      </c>
      <c r="C113" s="133" t="s">
        <v>50</v>
      </c>
      <c r="D113" s="133" t="s">
        <v>55</v>
      </c>
      <c r="E113" s="135">
        <v>16</v>
      </c>
      <c r="F113" s="135">
        <v>16</v>
      </c>
      <c r="G113" s="135">
        <v>16</v>
      </c>
      <c r="H113" s="135">
        <v>16</v>
      </c>
      <c r="I113" s="135">
        <v>16</v>
      </c>
      <c r="J113" s="135">
        <v>16</v>
      </c>
      <c r="K113" s="135">
        <v>16</v>
      </c>
      <c r="L113" s="135">
        <v>16</v>
      </c>
      <c r="M113" s="135">
        <v>16</v>
      </c>
      <c r="N113" s="135">
        <v>16</v>
      </c>
      <c r="O113" s="135">
        <v>16</v>
      </c>
      <c r="P113" s="135">
        <v>16</v>
      </c>
      <c r="Q113" s="135">
        <v>16</v>
      </c>
      <c r="R113" s="135">
        <v>16</v>
      </c>
      <c r="S113" s="135">
        <v>16</v>
      </c>
      <c r="T113" s="135">
        <v>16</v>
      </c>
      <c r="U113" s="135">
        <v>16</v>
      </c>
      <c r="V113" s="135">
        <v>16</v>
      </c>
      <c r="W113" s="135">
        <v>16</v>
      </c>
      <c r="X113" s="135">
        <v>16</v>
      </c>
      <c r="Y113" s="135">
        <v>16</v>
      </c>
      <c r="Z113" s="135">
        <v>16</v>
      </c>
      <c r="AA113" s="135">
        <v>16</v>
      </c>
      <c r="AB113" s="136">
        <v>16</v>
      </c>
    </row>
    <row r="114" spans="1:28" ht="9.75" hidden="1">
      <c r="A114" s="125"/>
      <c r="B114" s="126"/>
      <c r="C114" s="126"/>
      <c r="D114" s="126"/>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8"/>
    </row>
    <row r="115" spans="1:28" ht="9.75" hidden="1">
      <c r="A115" s="125"/>
      <c r="B115" s="126"/>
      <c r="C115" s="126"/>
      <c r="D115" s="126"/>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8"/>
    </row>
    <row r="116" spans="1:28" ht="9.75" hidden="1">
      <c r="A116" s="125"/>
      <c r="B116" s="126"/>
      <c r="C116" s="126"/>
      <c r="D116" s="126"/>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8"/>
    </row>
    <row r="117" spans="1:28" ht="9.75">
      <c r="A117" s="125"/>
      <c r="B117" s="126"/>
      <c r="C117" s="126"/>
      <c r="D117" s="126"/>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8"/>
    </row>
    <row r="118" spans="1:28" ht="9.75">
      <c r="A118" s="160" t="s">
        <v>43</v>
      </c>
      <c r="B118" s="161" t="s">
        <v>61</v>
      </c>
      <c r="C118" s="161" t="s">
        <v>50</v>
      </c>
      <c r="D118" s="161" t="s">
        <v>57</v>
      </c>
      <c r="E118" s="174">
        <f>E93*1.8+32</f>
        <v>60.08</v>
      </c>
      <c r="F118" s="175">
        <f aca="true" t="shared" si="0" ref="F118:AB118">F93*1.8+32</f>
        <v>60.08</v>
      </c>
      <c r="G118" s="175">
        <f t="shared" si="0"/>
        <v>60.08</v>
      </c>
      <c r="H118" s="175">
        <f t="shared" si="0"/>
        <v>60.08</v>
      </c>
      <c r="I118" s="175">
        <f t="shared" si="0"/>
        <v>60.08</v>
      </c>
      <c r="J118" s="175">
        <f t="shared" si="0"/>
        <v>60.08</v>
      </c>
      <c r="K118" s="175">
        <f t="shared" si="0"/>
        <v>64.03999999999999</v>
      </c>
      <c r="L118" s="175">
        <f t="shared" si="0"/>
        <v>68</v>
      </c>
      <c r="M118" s="175">
        <f t="shared" si="0"/>
        <v>69.80000000000001</v>
      </c>
      <c r="N118" s="175">
        <f t="shared" si="0"/>
        <v>69.80000000000001</v>
      </c>
      <c r="O118" s="175">
        <f t="shared" si="0"/>
        <v>69.80000000000001</v>
      </c>
      <c r="P118" s="175">
        <f t="shared" si="0"/>
        <v>69.80000000000001</v>
      </c>
      <c r="Q118" s="175">
        <f t="shared" si="0"/>
        <v>69.80000000000001</v>
      </c>
      <c r="R118" s="175">
        <f t="shared" si="0"/>
        <v>69.80000000000001</v>
      </c>
      <c r="S118" s="175">
        <f t="shared" si="0"/>
        <v>69.80000000000001</v>
      </c>
      <c r="T118" s="175">
        <f t="shared" si="0"/>
        <v>69.80000000000001</v>
      </c>
      <c r="U118" s="175">
        <f t="shared" si="0"/>
        <v>69.80000000000001</v>
      </c>
      <c r="V118" s="175">
        <f t="shared" si="0"/>
        <v>69.80000000000001</v>
      </c>
      <c r="W118" s="175">
        <f t="shared" si="0"/>
        <v>69.80000000000001</v>
      </c>
      <c r="X118" s="175">
        <f t="shared" si="0"/>
        <v>69.80000000000001</v>
      </c>
      <c r="Y118" s="175">
        <f t="shared" si="0"/>
        <v>69.80000000000001</v>
      </c>
      <c r="Z118" s="175">
        <f t="shared" si="0"/>
        <v>60.08</v>
      </c>
      <c r="AA118" s="175">
        <f t="shared" si="0"/>
        <v>60.08</v>
      </c>
      <c r="AB118" s="176">
        <f t="shared" si="0"/>
        <v>60.08</v>
      </c>
    </row>
    <row r="119" spans="1:28" ht="9.75">
      <c r="A119" s="158"/>
      <c r="B119" s="162" t="s">
        <v>11</v>
      </c>
      <c r="C119" s="162"/>
      <c r="D119" s="162" t="s">
        <v>375</v>
      </c>
      <c r="E119" s="163">
        <f aca="true" t="shared" si="1" ref="E119:AB119">E94*1.8+32</f>
        <v>60.08</v>
      </c>
      <c r="F119" s="164">
        <f t="shared" si="1"/>
        <v>60.08</v>
      </c>
      <c r="G119" s="164">
        <f t="shared" si="1"/>
        <v>60.08</v>
      </c>
      <c r="H119" s="164">
        <f t="shared" si="1"/>
        <v>60.08</v>
      </c>
      <c r="I119" s="164">
        <f t="shared" si="1"/>
        <v>60.08</v>
      </c>
      <c r="J119" s="164">
        <f t="shared" si="1"/>
        <v>60.08</v>
      </c>
      <c r="K119" s="164">
        <f t="shared" si="1"/>
        <v>60.08</v>
      </c>
      <c r="L119" s="164">
        <f t="shared" si="1"/>
        <v>60.08</v>
      </c>
      <c r="M119" s="164">
        <f t="shared" si="1"/>
        <v>60.08</v>
      </c>
      <c r="N119" s="164">
        <f t="shared" si="1"/>
        <v>60.08</v>
      </c>
      <c r="O119" s="164">
        <f t="shared" si="1"/>
        <v>60.08</v>
      </c>
      <c r="P119" s="164">
        <f t="shared" si="1"/>
        <v>60.08</v>
      </c>
      <c r="Q119" s="164">
        <f t="shared" si="1"/>
        <v>60.08</v>
      </c>
      <c r="R119" s="164">
        <f t="shared" si="1"/>
        <v>60.08</v>
      </c>
      <c r="S119" s="164">
        <f t="shared" si="1"/>
        <v>60.08</v>
      </c>
      <c r="T119" s="164">
        <f t="shared" si="1"/>
        <v>60.08</v>
      </c>
      <c r="U119" s="164">
        <f t="shared" si="1"/>
        <v>60.08</v>
      </c>
      <c r="V119" s="164">
        <f t="shared" si="1"/>
        <v>60.08</v>
      </c>
      <c r="W119" s="164">
        <f t="shared" si="1"/>
        <v>60.08</v>
      </c>
      <c r="X119" s="164">
        <f t="shared" si="1"/>
        <v>60.08</v>
      </c>
      <c r="Y119" s="164">
        <f t="shared" si="1"/>
        <v>60.08</v>
      </c>
      <c r="Z119" s="164">
        <f t="shared" si="1"/>
        <v>60.08</v>
      </c>
      <c r="AA119" s="164">
        <f t="shared" si="1"/>
        <v>60.08</v>
      </c>
      <c r="AB119" s="165">
        <f t="shared" si="1"/>
        <v>60.08</v>
      </c>
    </row>
    <row r="120" spans="1:28" ht="9.75">
      <c r="A120" s="158"/>
      <c r="B120" s="162"/>
      <c r="C120" s="162"/>
      <c r="D120" s="162" t="s">
        <v>62</v>
      </c>
      <c r="E120" s="163">
        <f aca="true" t="shared" si="2" ref="E120:AB120">E95*1.8+32</f>
        <v>69.80000000000001</v>
      </c>
      <c r="F120" s="164">
        <f t="shared" si="2"/>
        <v>69.80000000000001</v>
      </c>
      <c r="G120" s="164">
        <f t="shared" si="2"/>
        <v>69.80000000000001</v>
      </c>
      <c r="H120" s="164">
        <f t="shared" si="2"/>
        <v>69.80000000000001</v>
      </c>
      <c r="I120" s="164">
        <f t="shared" si="2"/>
        <v>69.80000000000001</v>
      </c>
      <c r="J120" s="164">
        <f t="shared" si="2"/>
        <v>69.80000000000001</v>
      </c>
      <c r="K120" s="164">
        <f t="shared" si="2"/>
        <v>69.80000000000001</v>
      </c>
      <c r="L120" s="164">
        <f t="shared" si="2"/>
        <v>69.80000000000001</v>
      </c>
      <c r="M120" s="164">
        <f t="shared" si="2"/>
        <v>69.80000000000001</v>
      </c>
      <c r="N120" s="164">
        <f t="shared" si="2"/>
        <v>69.80000000000001</v>
      </c>
      <c r="O120" s="164">
        <f t="shared" si="2"/>
        <v>69.80000000000001</v>
      </c>
      <c r="P120" s="164">
        <f t="shared" si="2"/>
        <v>69.80000000000001</v>
      </c>
      <c r="Q120" s="164">
        <f t="shared" si="2"/>
        <v>69.80000000000001</v>
      </c>
      <c r="R120" s="164">
        <f t="shared" si="2"/>
        <v>69.80000000000001</v>
      </c>
      <c r="S120" s="164">
        <f t="shared" si="2"/>
        <v>69.80000000000001</v>
      </c>
      <c r="T120" s="164">
        <f t="shared" si="2"/>
        <v>69.80000000000001</v>
      </c>
      <c r="U120" s="164">
        <f t="shared" si="2"/>
        <v>69.80000000000001</v>
      </c>
      <c r="V120" s="164">
        <f t="shared" si="2"/>
        <v>69.80000000000001</v>
      </c>
      <c r="W120" s="164">
        <f t="shared" si="2"/>
        <v>69.80000000000001</v>
      </c>
      <c r="X120" s="164">
        <f t="shared" si="2"/>
        <v>69.80000000000001</v>
      </c>
      <c r="Y120" s="164">
        <f t="shared" si="2"/>
        <v>69.80000000000001</v>
      </c>
      <c r="Z120" s="164">
        <f t="shared" si="2"/>
        <v>69.80000000000001</v>
      </c>
      <c r="AA120" s="164">
        <f t="shared" si="2"/>
        <v>69.80000000000001</v>
      </c>
      <c r="AB120" s="165">
        <f t="shared" si="2"/>
        <v>69.80000000000001</v>
      </c>
    </row>
    <row r="121" spans="1:28" ht="9.75">
      <c r="A121" s="158"/>
      <c r="B121" s="162"/>
      <c r="C121" s="162"/>
      <c r="D121" s="162"/>
      <c r="E121" s="163"/>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5"/>
    </row>
    <row r="122" spans="1:28" ht="9.75">
      <c r="A122" s="158" t="s">
        <v>44</v>
      </c>
      <c r="B122" s="162" t="s">
        <v>61</v>
      </c>
      <c r="C122" s="162" t="s">
        <v>50</v>
      </c>
      <c r="D122" s="162" t="s">
        <v>57</v>
      </c>
      <c r="E122" s="163">
        <f>E97*1.8+32</f>
        <v>80.06</v>
      </c>
      <c r="F122" s="164">
        <f aca="true" t="shared" si="3" ref="F122:AB122">F97*1.8+32</f>
        <v>80.06</v>
      </c>
      <c r="G122" s="164">
        <f t="shared" si="3"/>
        <v>80.06</v>
      </c>
      <c r="H122" s="164">
        <f t="shared" si="3"/>
        <v>80.06</v>
      </c>
      <c r="I122" s="164">
        <f t="shared" si="3"/>
        <v>80.06</v>
      </c>
      <c r="J122" s="164">
        <f t="shared" si="3"/>
        <v>80.06</v>
      </c>
      <c r="K122" s="164">
        <f t="shared" si="3"/>
        <v>78.08000000000001</v>
      </c>
      <c r="L122" s="164">
        <f t="shared" si="3"/>
        <v>77</v>
      </c>
      <c r="M122" s="164">
        <f t="shared" si="3"/>
        <v>75.2</v>
      </c>
      <c r="N122" s="164">
        <f t="shared" si="3"/>
        <v>75.2</v>
      </c>
      <c r="O122" s="164">
        <f t="shared" si="3"/>
        <v>75.2</v>
      </c>
      <c r="P122" s="164">
        <f t="shared" si="3"/>
        <v>75.2</v>
      </c>
      <c r="Q122" s="164">
        <f t="shared" si="3"/>
        <v>75.2</v>
      </c>
      <c r="R122" s="164">
        <f t="shared" si="3"/>
        <v>75.2</v>
      </c>
      <c r="S122" s="164">
        <f t="shared" si="3"/>
        <v>75.2</v>
      </c>
      <c r="T122" s="164">
        <f t="shared" si="3"/>
        <v>75.2</v>
      </c>
      <c r="U122" s="164">
        <f t="shared" si="3"/>
        <v>75.2</v>
      </c>
      <c r="V122" s="164">
        <f t="shared" si="3"/>
        <v>75.2</v>
      </c>
      <c r="W122" s="164">
        <f t="shared" si="3"/>
        <v>75.2</v>
      </c>
      <c r="X122" s="164">
        <f t="shared" si="3"/>
        <v>75.2</v>
      </c>
      <c r="Y122" s="164">
        <f t="shared" si="3"/>
        <v>75.2</v>
      </c>
      <c r="Z122" s="164">
        <f t="shared" si="3"/>
        <v>80.06</v>
      </c>
      <c r="AA122" s="164">
        <f t="shared" si="3"/>
        <v>80.06</v>
      </c>
      <c r="AB122" s="165">
        <f t="shared" si="3"/>
        <v>80.06</v>
      </c>
    </row>
    <row r="123" spans="1:28" ht="9.75">
      <c r="A123" s="158"/>
      <c r="B123" s="162" t="s">
        <v>11</v>
      </c>
      <c r="C123" s="162"/>
      <c r="D123" s="162" t="s">
        <v>58</v>
      </c>
      <c r="E123" s="163">
        <f aca="true" t="shared" si="4" ref="E123:AB123">E98*1.8+32</f>
        <v>75.2</v>
      </c>
      <c r="F123" s="164">
        <f t="shared" si="4"/>
        <v>75.2</v>
      </c>
      <c r="G123" s="164">
        <f t="shared" si="4"/>
        <v>75.2</v>
      </c>
      <c r="H123" s="164">
        <f t="shared" si="4"/>
        <v>75.2</v>
      </c>
      <c r="I123" s="164">
        <f t="shared" si="4"/>
        <v>75.2</v>
      </c>
      <c r="J123" s="164">
        <f t="shared" si="4"/>
        <v>75.2</v>
      </c>
      <c r="K123" s="164">
        <f t="shared" si="4"/>
        <v>75.2</v>
      </c>
      <c r="L123" s="164">
        <f t="shared" si="4"/>
        <v>75.2</v>
      </c>
      <c r="M123" s="164">
        <f t="shared" si="4"/>
        <v>75.2</v>
      </c>
      <c r="N123" s="164">
        <f t="shared" si="4"/>
        <v>75.2</v>
      </c>
      <c r="O123" s="164">
        <f t="shared" si="4"/>
        <v>75.2</v>
      </c>
      <c r="P123" s="164">
        <f t="shared" si="4"/>
        <v>75.2</v>
      </c>
      <c r="Q123" s="164">
        <f t="shared" si="4"/>
        <v>75.2</v>
      </c>
      <c r="R123" s="164">
        <f t="shared" si="4"/>
        <v>75.2</v>
      </c>
      <c r="S123" s="164">
        <f t="shared" si="4"/>
        <v>75.2</v>
      </c>
      <c r="T123" s="164">
        <f t="shared" si="4"/>
        <v>75.2</v>
      </c>
      <c r="U123" s="164">
        <f t="shared" si="4"/>
        <v>75.2</v>
      </c>
      <c r="V123" s="164">
        <f t="shared" si="4"/>
        <v>75.2</v>
      </c>
      <c r="W123" s="164">
        <f t="shared" si="4"/>
        <v>75.2</v>
      </c>
      <c r="X123" s="164">
        <f t="shared" si="4"/>
        <v>75.2</v>
      </c>
      <c r="Y123" s="164">
        <f t="shared" si="4"/>
        <v>75.2</v>
      </c>
      <c r="Z123" s="164">
        <f t="shared" si="4"/>
        <v>75.2</v>
      </c>
      <c r="AA123" s="164">
        <f t="shared" si="4"/>
        <v>75.2</v>
      </c>
      <c r="AB123" s="165">
        <f t="shared" si="4"/>
        <v>75.2</v>
      </c>
    </row>
    <row r="124" spans="1:28" ht="9.75">
      <c r="A124" s="158"/>
      <c r="B124" s="162"/>
      <c r="C124" s="162"/>
      <c r="D124" s="162" t="s">
        <v>376</v>
      </c>
      <c r="E124" s="163">
        <f aca="true" t="shared" si="5" ref="E124:AB128">E99*1.8+32</f>
        <v>80.06</v>
      </c>
      <c r="F124" s="164">
        <f t="shared" si="5"/>
        <v>80.06</v>
      </c>
      <c r="G124" s="164">
        <f t="shared" si="5"/>
        <v>80.06</v>
      </c>
      <c r="H124" s="164">
        <f t="shared" si="5"/>
        <v>80.06</v>
      </c>
      <c r="I124" s="164">
        <f t="shared" si="5"/>
        <v>80.06</v>
      </c>
      <c r="J124" s="164">
        <f t="shared" si="5"/>
        <v>80.06</v>
      </c>
      <c r="K124" s="164">
        <f t="shared" si="5"/>
        <v>80.06</v>
      </c>
      <c r="L124" s="164">
        <f t="shared" si="5"/>
        <v>80.06</v>
      </c>
      <c r="M124" s="164">
        <f t="shared" si="5"/>
        <v>80.06</v>
      </c>
      <c r="N124" s="164">
        <f t="shared" si="5"/>
        <v>80.06</v>
      </c>
      <c r="O124" s="164">
        <f t="shared" si="5"/>
        <v>80.06</v>
      </c>
      <c r="P124" s="164">
        <f t="shared" si="5"/>
        <v>80.06</v>
      </c>
      <c r="Q124" s="164">
        <f t="shared" si="5"/>
        <v>80.06</v>
      </c>
      <c r="R124" s="164">
        <f t="shared" si="5"/>
        <v>80.06</v>
      </c>
      <c r="S124" s="164">
        <f t="shared" si="5"/>
        <v>80.06</v>
      </c>
      <c r="T124" s="164">
        <f t="shared" si="5"/>
        <v>80.06</v>
      </c>
      <c r="U124" s="164">
        <f t="shared" si="5"/>
        <v>80.06</v>
      </c>
      <c r="V124" s="164">
        <f t="shared" si="5"/>
        <v>80.06</v>
      </c>
      <c r="W124" s="164">
        <f t="shared" si="5"/>
        <v>80.06</v>
      </c>
      <c r="X124" s="164">
        <f t="shared" si="5"/>
        <v>80.06</v>
      </c>
      <c r="Y124" s="164">
        <f t="shared" si="5"/>
        <v>80.06</v>
      </c>
      <c r="Z124" s="164">
        <f t="shared" si="5"/>
        <v>80.06</v>
      </c>
      <c r="AA124" s="164">
        <f t="shared" si="5"/>
        <v>80.06</v>
      </c>
      <c r="AB124" s="165">
        <f t="shared" si="5"/>
        <v>80.06</v>
      </c>
    </row>
    <row r="125" spans="1:28" ht="9.75">
      <c r="A125" s="158"/>
      <c r="B125" s="162"/>
      <c r="C125" s="162"/>
      <c r="D125" s="162"/>
      <c r="E125" s="163"/>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5"/>
    </row>
    <row r="126" spans="1:28" ht="9.75">
      <c r="A126" s="158" t="s">
        <v>201</v>
      </c>
      <c r="B126" s="162" t="s">
        <v>61</v>
      </c>
      <c r="C126" s="162" t="s">
        <v>50</v>
      </c>
      <c r="D126" s="162" t="s">
        <v>57</v>
      </c>
      <c r="E126" s="163">
        <f t="shared" si="5"/>
        <v>60.08</v>
      </c>
      <c r="F126" s="164">
        <f t="shared" si="5"/>
        <v>60.08</v>
      </c>
      <c r="G126" s="164">
        <f t="shared" si="5"/>
        <v>60.08</v>
      </c>
      <c r="H126" s="164">
        <f t="shared" si="5"/>
        <v>60.08</v>
      </c>
      <c r="I126" s="164">
        <f t="shared" si="5"/>
        <v>60.08</v>
      </c>
      <c r="J126" s="164">
        <f t="shared" si="5"/>
        <v>60.08</v>
      </c>
      <c r="K126" s="164">
        <f t="shared" si="5"/>
        <v>60.08</v>
      </c>
      <c r="L126" s="164">
        <f t="shared" si="5"/>
        <v>60.08</v>
      </c>
      <c r="M126" s="164">
        <f t="shared" si="5"/>
        <v>60.08</v>
      </c>
      <c r="N126" s="164">
        <f t="shared" si="5"/>
        <v>60.08</v>
      </c>
      <c r="O126" s="164">
        <f t="shared" si="5"/>
        <v>60.08</v>
      </c>
      <c r="P126" s="164">
        <f t="shared" si="5"/>
        <v>60.08</v>
      </c>
      <c r="Q126" s="164">
        <f t="shared" si="5"/>
        <v>60.08</v>
      </c>
      <c r="R126" s="164">
        <f t="shared" si="5"/>
        <v>60.08</v>
      </c>
      <c r="S126" s="164">
        <f t="shared" si="5"/>
        <v>60.08</v>
      </c>
      <c r="T126" s="164">
        <f t="shared" si="5"/>
        <v>60.08</v>
      </c>
      <c r="U126" s="164">
        <f t="shared" si="5"/>
        <v>60.08</v>
      </c>
      <c r="V126" s="164">
        <f t="shared" si="5"/>
        <v>60.08</v>
      </c>
      <c r="W126" s="164">
        <f t="shared" si="5"/>
        <v>60.08</v>
      </c>
      <c r="X126" s="164">
        <f t="shared" si="5"/>
        <v>60.08</v>
      </c>
      <c r="Y126" s="164">
        <f t="shared" si="5"/>
        <v>60.08</v>
      </c>
      <c r="Z126" s="164">
        <f t="shared" si="5"/>
        <v>60.08</v>
      </c>
      <c r="AA126" s="164">
        <f t="shared" si="5"/>
        <v>60.08</v>
      </c>
      <c r="AB126" s="165">
        <f t="shared" si="5"/>
        <v>60.08</v>
      </c>
    </row>
    <row r="127" spans="1:28" ht="20.25">
      <c r="A127" s="166" t="s">
        <v>203</v>
      </c>
      <c r="B127" s="162" t="s">
        <v>11</v>
      </c>
      <c r="C127" s="162"/>
      <c r="D127" s="162" t="s">
        <v>375</v>
      </c>
      <c r="E127" s="163">
        <f t="shared" si="5"/>
        <v>60.08</v>
      </c>
      <c r="F127" s="164">
        <f t="shared" si="5"/>
        <v>60.08</v>
      </c>
      <c r="G127" s="164">
        <f t="shared" si="5"/>
        <v>60.08</v>
      </c>
      <c r="H127" s="164">
        <f t="shared" si="5"/>
        <v>60.08</v>
      </c>
      <c r="I127" s="164">
        <f t="shared" si="5"/>
        <v>60.08</v>
      </c>
      <c r="J127" s="164">
        <f t="shared" si="5"/>
        <v>60.08</v>
      </c>
      <c r="K127" s="164">
        <f t="shared" si="5"/>
        <v>60.08</v>
      </c>
      <c r="L127" s="164">
        <f t="shared" si="5"/>
        <v>60.08</v>
      </c>
      <c r="M127" s="164">
        <f t="shared" si="5"/>
        <v>60.08</v>
      </c>
      <c r="N127" s="164">
        <f t="shared" si="5"/>
        <v>60.08</v>
      </c>
      <c r="O127" s="164">
        <f t="shared" si="5"/>
        <v>60.08</v>
      </c>
      <c r="P127" s="164">
        <f t="shared" si="5"/>
        <v>60.08</v>
      </c>
      <c r="Q127" s="164">
        <f t="shared" si="5"/>
        <v>60.08</v>
      </c>
      <c r="R127" s="164">
        <f t="shared" si="5"/>
        <v>60.08</v>
      </c>
      <c r="S127" s="164">
        <f t="shared" si="5"/>
        <v>60.08</v>
      </c>
      <c r="T127" s="164">
        <f t="shared" si="5"/>
        <v>60.08</v>
      </c>
      <c r="U127" s="164">
        <f t="shared" si="5"/>
        <v>60.08</v>
      </c>
      <c r="V127" s="164">
        <f t="shared" si="5"/>
        <v>60.08</v>
      </c>
      <c r="W127" s="164">
        <f t="shared" si="5"/>
        <v>60.08</v>
      </c>
      <c r="X127" s="164">
        <f t="shared" si="5"/>
        <v>60.08</v>
      </c>
      <c r="Y127" s="164">
        <f t="shared" si="5"/>
        <v>60.08</v>
      </c>
      <c r="Z127" s="164">
        <f t="shared" si="5"/>
        <v>60.08</v>
      </c>
      <c r="AA127" s="164">
        <f t="shared" si="5"/>
        <v>60.08</v>
      </c>
      <c r="AB127" s="165">
        <f t="shared" si="5"/>
        <v>60.08</v>
      </c>
    </row>
    <row r="128" spans="1:28" ht="9.75">
      <c r="A128" s="158"/>
      <c r="B128" s="162"/>
      <c r="C128" s="162"/>
      <c r="D128" s="162" t="s">
        <v>62</v>
      </c>
      <c r="E128" s="163">
        <f t="shared" si="5"/>
        <v>69.80000000000001</v>
      </c>
      <c r="F128" s="164">
        <f t="shared" si="5"/>
        <v>69.80000000000001</v>
      </c>
      <c r="G128" s="164">
        <f t="shared" si="5"/>
        <v>69.80000000000001</v>
      </c>
      <c r="H128" s="164">
        <f t="shared" si="5"/>
        <v>69.80000000000001</v>
      </c>
      <c r="I128" s="164">
        <f t="shared" si="5"/>
        <v>69.80000000000001</v>
      </c>
      <c r="J128" s="164">
        <f t="shared" si="5"/>
        <v>69.80000000000001</v>
      </c>
      <c r="K128" s="164">
        <f t="shared" si="5"/>
        <v>69.80000000000001</v>
      </c>
      <c r="L128" s="164">
        <f t="shared" si="5"/>
        <v>69.80000000000001</v>
      </c>
      <c r="M128" s="164">
        <f t="shared" si="5"/>
        <v>69.80000000000001</v>
      </c>
      <c r="N128" s="164">
        <f t="shared" si="5"/>
        <v>69.80000000000001</v>
      </c>
      <c r="O128" s="164">
        <f t="shared" si="5"/>
        <v>69.80000000000001</v>
      </c>
      <c r="P128" s="164">
        <f t="shared" si="5"/>
        <v>69.80000000000001</v>
      </c>
      <c r="Q128" s="164">
        <f t="shared" si="5"/>
        <v>69.80000000000001</v>
      </c>
      <c r="R128" s="164">
        <f t="shared" si="5"/>
        <v>69.80000000000001</v>
      </c>
      <c r="S128" s="164">
        <f t="shared" si="5"/>
        <v>69.80000000000001</v>
      </c>
      <c r="T128" s="164">
        <f t="shared" si="5"/>
        <v>69.80000000000001</v>
      </c>
      <c r="U128" s="164">
        <f t="shared" si="5"/>
        <v>69.80000000000001</v>
      </c>
      <c r="V128" s="164">
        <f t="shared" si="5"/>
        <v>69.80000000000001</v>
      </c>
      <c r="W128" s="164">
        <f t="shared" si="5"/>
        <v>69.80000000000001</v>
      </c>
      <c r="X128" s="164">
        <f t="shared" si="5"/>
        <v>69.80000000000001</v>
      </c>
      <c r="Y128" s="164">
        <f t="shared" si="5"/>
        <v>69.80000000000001</v>
      </c>
      <c r="Z128" s="164">
        <f t="shared" si="5"/>
        <v>69.80000000000001</v>
      </c>
      <c r="AA128" s="164">
        <f t="shared" si="5"/>
        <v>69.80000000000001</v>
      </c>
      <c r="AB128" s="165">
        <f t="shared" si="5"/>
        <v>69.80000000000001</v>
      </c>
    </row>
    <row r="129" spans="1:28" ht="9.75">
      <c r="A129" s="158"/>
      <c r="B129" s="162"/>
      <c r="C129" s="162"/>
      <c r="D129" s="162"/>
      <c r="E129" s="167"/>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68"/>
    </row>
    <row r="130" spans="1:28" ht="9.75">
      <c r="A130" s="158" t="s">
        <v>202</v>
      </c>
      <c r="B130" s="162" t="s">
        <v>61</v>
      </c>
      <c r="C130" s="162" t="s">
        <v>50</v>
      </c>
      <c r="D130" s="162" t="s">
        <v>57</v>
      </c>
      <c r="E130" s="163">
        <f aca="true" t="shared" si="6" ref="E130:AB130">E105*1.8+32</f>
        <v>80.06</v>
      </c>
      <c r="F130" s="164">
        <f t="shared" si="6"/>
        <v>80.06</v>
      </c>
      <c r="G130" s="164">
        <f t="shared" si="6"/>
        <v>80.06</v>
      </c>
      <c r="H130" s="164">
        <f t="shared" si="6"/>
        <v>80.06</v>
      </c>
      <c r="I130" s="164">
        <f t="shared" si="6"/>
        <v>80.06</v>
      </c>
      <c r="J130" s="164">
        <f t="shared" si="6"/>
        <v>80.06</v>
      </c>
      <c r="K130" s="164">
        <f t="shared" si="6"/>
        <v>80.06</v>
      </c>
      <c r="L130" s="164">
        <f t="shared" si="6"/>
        <v>80.06</v>
      </c>
      <c r="M130" s="164">
        <f t="shared" si="6"/>
        <v>80.06</v>
      </c>
      <c r="N130" s="164">
        <f t="shared" si="6"/>
        <v>80.06</v>
      </c>
      <c r="O130" s="164">
        <f t="shared" si="6"/>
        <v>80.06</v>
      </c>
      <c r="P130" s="164">
        <f t="shared" si="6"/>
        <v>80.06</v>
      </c>
      <c r="Q130" s="164">
        <f t="shared" si="6"/>
        <v>80.06</v>
      </c>
      <c r="R130" s="164">
        <f t="shared" si="6"/>
        <v>80.06</v>
      </c>
      <c r="S130" s="164">
        <f t="shared" si="6"/>
        <v>80.06</v>
      </c>
      <c r="T130" s="164">
        <f t="shared" si="6"/>
        <v>80.06</v>
      </c>
      <c r="U130" s="164">
        <f t="shared" si="6"/>
        <v>80.06</v>
      </c>
      <c r="V130" s="164">
        <f t="shared" si="6"/>
        <v>80.06</v>
      </c>
      <c r="W130" s="164">
        <f t="shared" si="6"/>
        <v>80.06</v>
      </c>
      <c r="X130" s="164">
        <f t="shared" si="6"/>
        <v>80.06</v>
      </c>
      <c r="Y130" s="164">
        <f t="shared" si="6"/>
        <v>80.06</v>
      </c>
      <c r="Z130" s="164">
        <f t="shared" si="6"/>
        <v>80.06</v>
      </c>
      <c r="AA130" s="164">
        <f t="shared" si="6"/>
        <v>80.06</v>
      </c>
      <c r="AB130" s="165">
        <f t="shared" si="6"/>
        <v>80.06</v>
      </c>
    </row>
    <row r="131" spans="1:28" ht="20.25">
      <c r="A131" s="166" t="s">
        <v>203</v>
      </c>
      <c r="B131" s="162" t="s">
        <v>11</v>
      </c>
      <c r="C131" s="162"/>
      <c r="D131" s="162" t="s">
        <v>58</v>
      </c>
      <c r="E131" s="163">
        <f aca="true" t="shared" si="7" ref="E131:AB131">E106*1.8+32</f>
        <v>75.2</v>
      </c>
      <c r="F131" s="164">
        <f t="shared" si="7"/>
        <v>75.2</v>
      </c>
      <c r="G131" s="164">
        <f t="shared" si="7"/>
        <v>75.2</v>
      </c>
      <c r="H131" s="164">
        <f t="shared" si="7"/>
        <v>75.2</v>
      </c>
      <c r="I131" s="164">
        <f t="shared" si="7"/>
        <v>75.2</v>
      </c>
      <c r="J131" s="164">
        <f t="shared" si="7"/>
        <v>75.2</v>
      </c>
      <c r="K131" s="164">
        <f t="shared" si="7"/>
        <v>75.2</v>
      </c>
      <c r="L131" s="164">
        <f t="shared" si="7"/>
        <v>75.2</v>
      </c>
      <c r="M131" s="164">
        <f t="shared" si="7"/>
        <v>75.2</v>
      </c>
      <c r="N131" s="164">
        <f t="shared" si="7"/>
        <v>75.2</v>
      </c>
      <c r="O131" s="164">
        <f t="shared" si="7"/>
        <v>75.2</v>
      </c>
      <c r="P131" s="164">
        <f t="shared" si="7"/>
        <v>75.2</v>
      </c>
      <c r="Q131" s="164">
        <f t="shared" si="7"/>
        <v>75.2</v>
      </c>
      <c r="R131" s="164">
        <f t="shared" si="7"/>
        <v>75.2</v>
      </c>
      <c r="S131" s="164">
        <f t="shared" si="7"/>
        <v>75.2</v>
      </c>
      <c r="T131" s="164">
        <f t="shared" si="7"/>
        <v>75.2</v>
      </c>
      <c r="U131" s="164">
        <f t="shared" si="7"/>
        <v>75.2</v>
      </c>
      <c r="V131" s="164">
        <f t="shared" si="7"/>
        <v>75.2</v>
      </c>
      <c r="W131" s="164">
        <f t="shared" si="7"/>
        <v>75.2</v>
      </c>
      <c r="X131" s="164">
        <f t="shared" si="7"/>
        <v>75.2</v>
      </c>
      <c r="Y131" s="164">
        <f t="shared" si="7"/>
        <v>75.2</v>
      </c>
      <c r="Z131" s="164">
        <f t="shared" si="7"/>
        <v>75.2</v>
      </c>
      <c r="AA131" s="164">
        <f t="shared" si="7"/>
        <v>75.2</v>
      </c>
      <c r="AB131" s="165">
        <f t="shared" si="7"/>
        <v>75.2</v>
      </c>
    </row>
    <row r="132" spans="1:28" ht="9.75">
      <c r="A132" s="158"/>
      <c r="B132" s="162"/>
      <c r="C132" s="162"/>
      <c r="D132" s="162" t="s">
        <v>376</v>
      </c>
      <c r="E132" s="163">
        <f aca="true" t="shared" si="8" ref="E132:AB132">E107*1.8+32</f>
        <v>80.06</v>
      </c>
      <c r="F132" s="164">
        <f t="shared" si="8"/>
        <v>80.06</v>
      </c>
      <c r="G132" s="164">
        <f t="shared" si="8"/>
        <v>80.06</v>
      </c>
      <c r="H132" s="164">
        <f t="shared" si="8"/>
        <v>80.06</v>
      </c>
      <c r="I132" s="164">
        <f t="shared" si="8"/>
        <v>80.06</v>
      </c>
      <c r="J132" s="164">
        <f t="shared" si="8"/>
        <v>80.06</v>
      </c>
      <c r="K132" s="164">
        <f t="shared" si="8"/>
        <v>80.06</v>
      </c>
      <c r="L132" s="164">
        <f t="shared" si="8"/>
        <v>80.06</v>
      </c>
      <c r="M132" s="164">
        <f t="shared" si="8"/>
        <v>80.06</v>
      </c>
      <c r="N132" s="164">
        <f t="shared" si="8"/>
        <v>80.06</v>
      </c>
      <c r="O132" s="164">
        <f t="shared" si="8"/>
        <v>80.06</v>
      </c>
      <c r="P132" s="164">
        <f t="shared" si="8"/>
        <v>80.06</v>
      </c>
      <c r="Q132" s="164">
        <f t="shared" si="8"/>
        <v>80.06</v>
      </c>
      <c r="R132" s="164">
        <f t="shared" si="8"/>
        <v>80.06</v>
      </c>
      <c r="S132" s="164">
        <f t="shared" si="8"/>
        <v>80.06</v>
      </c>
      <c r="T132" s="164">
        <f t="shared" si="8"/>
        <v>80.06</v>
      </c>
      <c r="U132" s="164">
        <f t="shared" si="8"/>
        <v>80.06</v>
      </c>
      <c r="V132" s="164">
        <f t="shared" si="8"/>
        <v>80.06</v>
      </c>
      <c r="W132" s="164">
        <f t="shared" si="8"/>
        <v>80.06</v>
      </c>
      <c r="X132" s="164">
        <f t="shared" si="8"/>
        <v>80.06</v>
      </c>
      <c r="Y132" s="164">
        <f t="shared" si="8"/>
        <v>80.06</v>
      </c>
      <c r="Z132" s="164">
        <f t="shared" si="8"/>
        <v>80.06</v>
      </c>
      <c r="AA132" s="164">
        <f t="shared" si="8"/>
        <v>80.06</v>
      </c>
      <c r="AB132" s="165">
        <f t="shared" si="8"/>
        <v>80.06</v>
      </c>
    </row>
    <row r="133" spans="1:28" ht="9.75">
      <c r="A133" s="158"/>
      <c r="B133" s="162"/>
      <c r="C133" s="162"/>
      <c r="D133" s="162"/>
      <c r="E133" s="167"/>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68"/>
    </row>
    <row r="134" spans="1:28" ht="9.75">
      <c r="A134" s="158" t="s">
        <v>377</v>
      </c>
      <c r="B134" s="162" t="s">
        <v>61</v>
      </c>
      <c r="C134" s="162" t="s">
        <v>50</v>
      </c>
      <c r="D134" s="162" t="s">
        <v>55</v>
      </c>
      <c r="E134" s="163">
        <f aca="true" t="shared" si="9" ref="E134:AB134">E109*1.8+32</f>
        <v>55.040000000000006</v>
      </c>
      <c r="F134" s="164">
        <f t="shared" si="9"/>
        <v>55.040000000000006</v>
      </c>
      <c r="G134" s="164">
        <f t="shared" si="9"/>
        <v>55.040000000000006</v>
      </c>
      <c r="H134" s="164">
        <f t="shared" si="9"/>
        <v>55.040000000000006</v>
      </c>
      <c r="I134" s="164">
        <f t="shared" si="9"/>
        <v>55.040000000000006</v>
      </c>
      <c r="J134" s="164">
        <f t="shared" si="9"/>
        <v>55.040000000000006</v>
      </c>
      <c r="K134" s="164">
        <f t="shared" si="9"/>
        <v>55.040000000000006</v>
      </c>
      <c r="L134" s="164">
        <f t="shared" si="9"/>
        <v>55.040000000000006</v>
      </c>
      <c r="M134" s="164">
        <f t="shared" si="9"/>
        <v>55.040000000000006</v>
      </c>
      <c r="N134" s="164">
        <f t="shared" si="9"/>
        <v>55.040000000000006</v>
      </c>
      <c r="O134" s="164">
        <f t="shared" si="9"/>
        <v>55.040000000000006</v>
      </c>
      <c r="P134" s="164">
        <f t="shared" si="9"/>
        <v>55.040000000000006</v>
      </c>
      <c r="Q134" s="164">
        <f t="shared" si="9"/>
        <v>55.040000000000006</v>
      </c>
      <c r="R134" s="164">
        <f t="shared" si="9"/>
        <v>55.040000000000006</v>
      </c>
      <c r="S134" s="164">
        <f t="shared" si="9"/>
        <v>55.040000000000006</v>
      </c>
      <c r="T134" s="164">
        <f t="shared" si="9"/>
        <v>55.040000000000006</v>
      </c>
      <c r="U134" s="164">
        <f t="shared" si="9"/>
        <v>55.040000000000006</v>
      </c>
      <c r="V134" s="164">
        <f t="shared" si="9"/>
        <v>55.040000000000006</v>
      </c>
      <c r="W134" s="164">
        <f t="shared" si="9"/>
        <v>55.040000000000006</v>
      </c>
      <c r="X134" s="164">
        <f t="shared" si="9"/>
        <v>55.040000000000006</v>
      </c>
      <c r="Y134" s="164">
        <f t="shared" si="9"/>
        <v>55.040000000000006</v>
      </c>
      <c r="Z134" s="164">
        <f t="shared" si="9"/>
        <v>55.040000000000006</v>
      </c>
      <c r="AA134" s="164">
        <f t="shared" si="9"/>
        <v>55.040000000000006</v>
      </c>
      <c r="AB134" s="165">
        <f t="shared" si="9"/>
        <v>55.040000000000006</v>
      </c>
    </row>
    <row r="135" spans="1:28" ht="9.75">
      <c r="A135" s="158"/>
      <c r="B135" s="162"/>
      <c r="C135" s="162"/>
      <c r="D135" s="162"/>
      <c r="E135" s="167"/>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68"/>
    </row>
    <row r="136" spans="1:28" ht="9.75">
      <c r="A136" s="158" t="s">
        <v>67</v>
      </c>
      <c r="B136" s="162" t="s">
        <v>61</v>
      </c>
      <c r="C136" s="162" t="s">
        <v>50</v>
      </c>
      <c r="D136" s="162" t="s">
        <v>55</v>
      </c>
      <c r="E136" s="163">
        <f aca="true" t="shared" si="10" ref="E136:AB138">E111*1.8+32</f>
        <v>179.6</v>
      </c>
      <c r="F136" s="164">
        <f t="shared" si="10"/>
        <v>179.6</v>
      </c>
      <c r="G136" s="164">
        <f t="shared" si="10"/>
        <v>179.6</v>
      </c>
      <c r="H136" s="164">
        <f t="shared" si="10"/>
        <v>179.6</v>
      </c>
      <c r="I136" s="164">
        <f t="shared" si="10"/>
        <v>179.6</v>
      </c>
      <c r="J136" s="164">
        <f t="shared" si="10"/>
        <v>179.6</v>
      </c>
      <c r="K136" s="164">
        <f t="shared" si="10"/>
        <v>179.6</v>
      </c>
      <c r="L136" s="164">
        <f t="shared" si="10"/>
        <v>179.6</v>
      </c>
      <c r="M136" s="164">
        <f t="shared" si="10"/>
        <v>179.6</v>
      </c>
      <c r="N136" s="164">
        <f t="shared" si="10"/>
        <v>179.6</v>
      </c>
      <c r="O136" s="164">
        <f t="shared" si="10"/>
        <v>179.6</v>
      </c>
      <c r="P136" s="164">
        <f t="shared" si="10"/>
        <v>179.6</v>
      </c>
      <c r="Q136" s="164">
        <f t="shared" si="10"/>
        <v>179.6</v>
      </c>
      <c r="R136" s="164">
        <f t="shared" si="10"/>
        <v>179.6</v>
      </c>
      <c r="S136" s="164">
        <f t="shared" si="10"/>
        <v>179.6</v>
      </c>
      <c r="T136" s="164">
        <f t="shared" si="10"/>
        <v>179.6</v>
      </c>
      <c r="U136" s="164">
        <f t="shared" si="10"/>
        <v>179.6</v>
      </c>
      <c r="V136" s="164">
        <f t="shared" si="10"/>
        <v>179.6</v>
      </c>
      <c r="W136" s="164">
        <f t="shared" si="10"/>
        <v>179.6</v>
      </c>
      <c r="X136" s="164">
        <f t="shared" si="10"/>
        <v>179.6</v>
      </c>
      <c r="Y136" s="164">
        <f t="shared" si="10"/>
        <v>179.6</v>
      </c>
      <c r="Z136" s="164">
        <f t="shared" si="10"/>
        <v>179.6</v>
      </c>
      <c r="AA136" s="164">
        <f t="shared" si="10"/>
        <v>179.6</v>
      </c>
      <c r="AB136" s="165">
        <f t="shared" si="10"/>
        <v>179.6</v>
      </c>
    </row>
    <row r="137" spans="1:28" ht="9.75">
      <c r="A137" s="158"/>
      <c r="B137" s="162"/>
      <c r="C137" s="162"/>
      <c r="D137" s="162"/>
      <c r="E137" s="167"/>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68"/>
    </row>
    <row r="138" spans="1:28" ht="9.75">
      <c r="A138" s="169" t="s">
        <v>372</v>
      </c>
      <c r="B138" s="170" t="s">
        <v>61</v>
      </c>
      <c r="C138" s="170" t="s">
        <v>50</v>
      </c>
      <c r="D138" s="170" t="s">
        <v>55</v>
      </c>
      <c r="E138" s="171">
        <f t="shared" si="10"/>
        <v>60.8</v>
      </c>
      <c r="F138" s="172">
        <f t="shared" si="10"/>
        <v>60.8</v>
      </c>
      <c r="G138" s="172">
        <f t="shared" si="10"/>
        <v>60.8</v>
      </c>
      <c r="H138" s="172">
        <f t="shared" si="10"/>
        <v>60.8</v>
      </c>
      <c r="I138" s="172">
        <f t="shared" si="10"/>
        <v>60.8</v>
      </c>
      <c r="J138" s="172">
        <f t="shared" si="10"/>
        <v>60.8</v>
      </c>
      <c r="K138" s="172">
        <f t="shared" si="10"/>
        <v>60.8</v>
      </c>
      <c r="L138" s="172">
        <f t="shared" si="10"/>
        <v>60.8</v>
      </c>
      <c r="M138" s="172">
        <f t="shared" si="10"/>
        <v>60.8</v>
      </c>
      <c r="N138" s="172">
        <f t="shared" si="10"/>
        <v>60.8</v>
      </c>
      <c r="O138" s="172">
        <f t="shared" si="10"/>
        <v>60.8</v>
      </c>
      <c r="P138" s="172">
        <f t="shared" si="10"/>
        <v>60.8</v>
      </c>
      <c r="Q138" s="172">
        <f t="shared" si="10"/>
        <v>60.8</v>
      </c>
      <c r="R138" s="172">
        <f t="shared" si="10"/>
        <v>60.8</v>
      </c>
      <c r="S138" s="172">
        <f t="shared" si="10"/>
        <v>60.8</v>
      </c>
      <c r="T138" s="172">
        <f t="shared" si="10"/>
        <v>60.8</v>
      </c>
      <c r="U138" s="172">
        <f t="shared" si="10"/>
        <v>60.8</v>
      </c>
      <c r="V138" s="172">
        <f t="shared" si="10"/>
        <v>60.8</v>
      </c>
      <c r="W138" s="172">
        <f t="shared" si="10"/>
        <v>60.8</v>
      </c>
      <c r="X138" s="172">
        <f t="shared" si="10"/>
        <v>60.8</v>
      </c>
      <c r="Y138" s="172">
        <f t="shared" si="10"/>
        <v>60.8</v>
      </c>
      <c r="Z138" s="172">
        <f t="shared" si="10"/>
        <v>60.8</v>
      </c>
      <c r="AA138" s="172">
        <f t="shared" si="10"/>
        <v>60.8</v>
      </c>
      <c r="AB138" s="173">
        <f t="shared" si="10"/>
        <v>60.8</v>
      </c>
    </row>
    <row r="139" spans="1:28" ht="31.5" customHeight="1">
      <c r="A139" s="177" t="s">
        <v>405</v>
      </c>
      <c r="B139" s="437" t="s">
        <v>406</v>
      </c>
      <c r="C139" s="437"/>
      <c r="D139" s="437"/>
      <c r="E139" s="437"/>
      <c r="F139" s="437"/>
      <c r="G139" s="437"/>
      <c r="H139" s="437"/>
      <c r="I139" s="437"/>
      <c r="J139" s="437"/>
      <c r="K139" s="437"/>
      <c r="L139" s="437"/>
      <c r="M139" s="437"/>
      <c r="N139" s="437"/>
      <c r="O139" s="437"/>
      <c r="P139" s="437"/>
      <c r="Q139" s="437"/>
      <c r="R139" s="437"/>
      <c r="S139" s="437"/>
      <c r="T139" s="437"/>
      <c r="U139" s="437"/>
      <c r="V139" s="437"/>
      <c r="W139" s="437"/>
      <c r="X139" s="437"/>
      <c r="Y139" s="437"/>
      <c r="Z139" s="437"/>
      <c r="AA139" s="437"/>
      <c r="AB139" s="437"/>
    </row>
    <row r="140" spans="1:28" ht="9.75">
      <c r="A140" s="178"/>
      <c r="B140" s="178"/>
      <c r="C140" s="178"/>
      <c r="D140" s="178"/>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row>
    <row r="141" spans="1:28" ht="9.75">
      <c r="A141" s="178"/>
      <c r="B141" s="178"/>
      <c r="C141" s="178"/>
      <c r="D141" s="178"/>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row>
    <row r="145" spans="5:28" ht="9.75">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5:28" ht="9.75">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sheetData>
  <sheetProtection/>
  <mergeCells count="7">
    <mergeCell ref="B139:AB139"/>
    <mergeCell ref="A72:AB72"/>
    <mergeCell ref="A3:AB3"/>
    <mergeCell ref="A53:AB53"/>
    <mergeCell ref="A65:AB65"/>
    <mergeCell ref="M69:S69"/>
    <mergeCell ref="U69:V69"/>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95" zoomScaleNormal="95" zoomScalePageLayoutView="0" workbookViewId="0" topLeftCell="A1">
      <selection activeCell="N68" sqref="N68"/>
    </sheetView>
  </sheetViews>
  <sheetFormatPr defaultColWidth="9.33203125" defaultRowHeight="10.5"/>
  <cols>
    <col min="22" max="22" width="9.33203125" style="152" customWidth="1"/>
  </cols>
  <sheetData>
    <row r="1" ht="10.5"/>
    <row r="2" ht="10.5"/>
    <row r="3" ht="10.5"/>
    <row r="4" ht="10.5"/>
    <row r="5" ht="10.5"/>
    <row r="6" ht="10.5"/>
    <row r="7" ht="10.5"/>
    <row r="8" ht="10.5"/>
    <row r="9" ht="10.5"/>
    <row r="10" ht="10.5"/>
    <row r="11" ht="10.5"/>
    <row r="12" ht="10.5"/>
    <row r="13" ht="10.5"/>
    <row r="14" ht="10.5"/>
    <row r="15" ht="10.5"/>
    <row r="16" ht="10.5"/>
    <row r="17" ht="10.5"/>
    <row r="18" ht="10.5"/>
    <row r="19" ht="10.5"/>
    <row r="20" ht="10.5"/>
    <row r="21" ht="10.5"/>
    <row r="22" ht="10.5"/>
    <row r="23" ht="10.5"/>
    <row r="24" ht="10.5"/>
    <row r="25" ht="10.5"/>
    <row r="26" ht="10.5"/>
    <row r="27" ht="10.5"/>
    <row r="28" ht="10.5"/>
    <row r="29" ht="10.5"/>
    <row r="30" ht="10.5"/>
    <row r="31" ht="10.5"/>
    <row r="32" ht="10.5"/>
    <row r="33" ht="10.5"/>
    <row r="34" ht="10.5"/>
    <row r="35" ht="10.5"/>
    <row r="36" ht="10.5"/>
    <row r="37" ht="10.5"/>
    <row r="38" ht="10.5"/>
    <row r="39" ht="10.5"/>
    <row r="40" ht="10.5"/>
    <row r="41" ht="10.5"/>
    <row r="42" ht="10.5"/>
    <row r="43" ht="10.5"/>
    <row r="44" ht="10.5"/>
    <row r="45" ht="10.5"/>
    <row r="46" ht="10.5"/>
    <row r="47" ht="10.5"/>
    <row r="48" ht="10.5"/>
    <row r="49" ht="10.5"/>
    <row r="50" ht="10.5"/>
    <row r="51" ht="10.5"/>
    <row r="52" ht="10.5"/>
    <row r="53" ht="10.5"/>
    <row r="54" ht="10.5"/>
    <row r="55" ht="10.5"/>
    <row r="56" ht="10.5"/>
    <row r="57" ht="10.5"/>
    <row r="58" ht="10.5"/>
    <row r="59" ht="10.5"/>
    <row r="60" ht="10.5"/>
    <row r="61" ht="10.5"/>
    <row r="62" ht="10.5"/>
    <row r="63" ht="10.5"/>
    <row r="64" ht="10.5"/>
    <row r="65" ht="10.5"/>
    <row r="66" ht="10.5"/>
    <row r="67" ht="10.5"/>
    <row r="68" ht="10.5"/>
    <row r="69" ht="10.5"/>
    <row r="70" ht="10.5"/>
    <row r="71" ht="10.5"/>
    <row r="72" ht="10.5"/>
    <row r="73" ht="10.5"/>
    <row r="74" ht="10.5"/>
    <row r="75" ht="10.5"/>
    <row r="76" ht="10.5"/>
    <row r="77" ht="10.5"/>
    <row r="78" ht="10.5"/>
    <row r="79" ht="10.5"/>
    <row r="80" ht="10.5"/>
    <row r="81" ht="10.5"/>
    <row r="82" ht="10.5"/>
    <row r="83" ht="10.5"/>
    <row r="84" ht="10.5"/>
    <row r="85" ht="10.5"/>
    <row r="86" ht="10.5"/>
    <row r="87" ht="10.5"/>
    <row r="88" ht="10.5"/>
    <row r="89" ht="10.5"/>
    <row r="90" ht="10.5"/>
    <row r="91" ht="10.5"/>
    <row r="92" ht="10.5"/>
    <row r="93" ht="10.5"/>
    <row r="94" ht="10.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Xie, Yulong</dc:creator>
  <cp:keywords/>
  <dc:description/>
  <cp:lastModifiedBy>Vrushali</cp:lastModifiedBy>
  <cp:lastPrinted>2009-06-02T16:41:55Z</cp:lastPrinted>
  <dcterms:created xsi:type="dcterms:W3CDTF">2008-01-14T18:21:26Z</dcterms:created>
  <dcterms:modified xsi:type="dcterms:W3CDTF">2014-03-27T18:06:17Z</dcterms:modified>
  <cp:category/>
  <cp:version/>
  <cp:contentType/>
  <cp:contentStatus/>
</cp:coreProperties>
</file>