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10" yWindow="65526" windowWidth="22850" windowHeight="10500" tabRatio="687" activeTab="0"/>
  </bookViews>
  <sheets>
    <sheet name="Baseline Description" sheetId="1" r:id="rId1"/>
    <sheet name="Zone Summary" sheetId="2" r:id="rId2"/>
    <sheet name="Outdoor&amp;Supply Air" sheetId="3" r:id="rId3"/>
    <sheet name="HVAC Zoning" sheetId="4" r:id="rId4"/>
    <sheet name="Schedules" sheetId="5" r:id="rId5"/>
    <sheet name="SchedulePlots" sheetId="6" r:id="rId6"/>
  </sheets>
  <externalReferences>
    <externalReference r:id="rId9"/>
    <externalReference r:id="rId10"/>
  </externalReferences>
  <definedNames>
    <definedName name="_IWB2">#REF!</definedName>
    <definedName name="_ODB2">#REF!</definedName>
    <definedName name="CAP_11000">#REF!</definedName>
    <definedName name="CAP_12000">#REF!</definedName>
    <definedName name="CAP_9000">#REF!</definedName>
    <definedName name="CAP_A">'[1]Coefficients'!$C$3</definedName>
    <definedName name="CAP_B">'[1]Coefficients'!$D$3</definedName>
    <definedName name="CAP_C">'[1]Coefficients'!$E$3</definedName>
    <definedName name="CAP_D">'[1]Coefficients'!$F$3</definedName>
    <definedName name="CAP_E">'[1]Coefficients'!$G$3</definedName>
    <definedName name="CAP_F">'[1]Coefficients'!$H$3</definedName>
    <definedName name="CAP_RATED">'[1]DOE2 Performance Curves'!$C$3</definedName>
    <definedName name="CCap">'[2]PTAC 9000 Btuh'!$B$2</definedName>
    <definedName name="DeltaFan">'[2]PTAC 9000 Btuh'!$F$5</definedName>
    <definedName name="EER_RATED">'[1]DOE2 Performance Curves'!$D$3</definedName>
    <definedName name="EFF_A">'[1]Coefficients'!$C$4</definedName>
    <definedName name="EFF_B">'[1]Coefficients'!$D$4</definedName>
    <definedName name="EFF_C">'[1]Coefficients'!$E$4</definedName>
    <definedName name="EFF_D">'[1]Coefficients'!$F$4</definedName>
    <definedName name="EFF_E">'[1]Coefficients'!$G$4</definedName>
    <definedName name="EFF_F">'[1]Coefficients'!$H$4</definedName>
    <definedName name="Fan_11000">#REF!</definedName>
    <definedName name="Fan_12000">#REF!</definedName>
    <definedName name="Fan_9000">#REF!</definedName>
    <definedName name="Fan_PTAC_11000_1">'[1]Fan Inputs (Sensitivity)'!$G$85</definedName>
    <definedName name="Fan_PTAC_11000_2">'[1]Fan Inputs (Sensitivity)'!$G$89</definedName>
    <definedName name="Fan_PTAC_11000_3">'[1]Fan Inputs (Sensitivity)'!$G$93</definedName>
    <definedName name="Fan_PTAC_11000_4">'[1]Fan Inputs (Sensitivity)'!$G$97</definedName>
    <definedName name="Fan_PTAC_11000_5">'[1]Fan Inputs (Sensitivity)'!$G$101</definedName>
    <definedName name="Fan_PTAC_12000_1">'[1]Fan Inputs (Sensitivity)'!$G$84</definedName>
    <definedName name="Fan_PTAC_12000_2">'[1]Fan Inputs (Sensitivity)'!$G$88</definedName>
    <definedName name="Fan_PTAC_12000_3">'[1]Fan Inputs (Sensitivity)'!$G$92</definedName>
    <definedName name="Fan_PTAC_12000_4">'[1]Fan Inputs (Sensitivity)'!$G$96</definedName>
    <definedName name="Fan_PTAC_12000_5">'[1]Fan Inputs (Sensitivity)'!$G$100</definedName>
    <definedName name="Fan_PTAC_9000_1">'[1]Fan Inputs (Sensitivity)'!$G$83</definedName>
    <definedName name="Fan_PTAC_9000_2">'[1]Fan Inputs (Sensitivity)'!$G$87</definedName>
    <definedName name="Fan_PTAC_9000_3">'[1]Fan Inputs (Sensitivity)'!$G$91</definedName>
    <definedName name="Fan_PTAC_9000_4">'[1]Fan Inputs (Sensitivity)'!$G$95</definedName>
    <definedName name="Fan_PTAC_9000_5">'[1]Fan Inputs (Sensitivity)'!$G$99</definedName>
    <definedName name="Fan_PTHP_11000_1">'[1]Fan Inputs (Sensitivity)'!#REF!</definedName>
    <definedName name="Fan_PTHP_11000_2">'[1]Fan Inputs (Sensitivity)'!#REF!</definedName>
    <definedName name="Fan_PTHP_11000_3">'[1]Fan Inputs (Sensitivity)'!#REF!</definedName>
    <definedName name="Fan_PTHP_11000_4">'[1]Fan Inputs (Sensitivity)'!#REF!</definedName>
    <definedName name="Fan_PTHP_11000_5">'[1]Fan Inputs (Sensitivity)'!#REF!</definedName>
    <definedName name="Fan_PTHP_12000_1">'[1]Fan Inputs (Sensitivity)'!#REF!</definedName>
    <definedName name="Fan_PTHP_12000_2">'[1]Fan Inputs (Sensitivity)'!#REF!</definedName>
    <definedName name="Fan_PTHP_12000_3">'[1]Fan Inputs (Sensitivity)'!#REF!</definedName>
    <definedName name="Fan_PTHP_12000_4">'[1]Fan Inputs (Sensitivity)'!#REF!</definedName>
    <definedName name="Fan_PTHP_12000_5">'[1]Fan Inputs (Sensitivity)'!#REF!</definedName>
    <definedName name="Fan_PTHP_9000_1">'[1]Fan Inputs (Sensitivity)'!#REF!</definedName>
    <definedName name="Fan_PTHP_9000_2">'[1]Fan Inputs (Sensitivity)'!#REF!</definedName>
    <definedName name="Fan_PTHP_9000_3">'[1]Fan Inputs (Sensitivity)'!#REF!</definedName>
    <definedName name="Fan_PTHP_9000_4">'[1]Fan Inputs (Sensitivity)'!#REF!</definedName>
    <definedName name="Fan_PTHP_9000_5">'[1]Fan Inputs (Sensitivity)'!#REF!</definedName>
    <definedName name="ODB">'[1]DOE2 Performance Curves'!$B$7:$B$37</definedName>
    <definedName name="PL_A">'[1]Coefficients'!$C$6</definedName>
    <definedName name="PL_B">'[1]Coefficients'!$D$6</definedName>
    <definedName name="PL_C">'[1]Coefficients'!$E$6</definedName>
    <definedName name="PL_COM_A">'[1]Coefficients'!$C$11</definedName>
    <definedName name="PL_COM_B">'[1]Coefficients'!$D$11</definedName>
    <definedName name="PL_COM_C">'[1]Coefficients'!$E$11</definedName>
    <definedName name="PL_COM_D">'[1]Coefficients'!$F$11</definedName>
    <definedName name="PL_D">'[1]Coefficients'!$F$6</definedName>
    <definedName name="PL_PTAC_A">'[1]Coefficients'!$C$8</definedName>
    <definedName name="PL_PTAC_B">'[1]Coefficients'!$D$8</definedName>
    <definedName name="PL_PTAC_C">'[1]Coefficients'!$E$8</definedName>
    <definedName name="PL_PTAC_D">'[1]Coefficients'!$F$8</definedName>
    <definedName name="PL_RDX_A">'[1]Coefficients'!$C$10</definedName>
    <definedName name="PL_RDX_B">'[1]Coefficients'!$D$10</definedName>
    <definedName name="PL_SC_A">'[1]Coefficients'!$C$9</definedName>
    <definedName name="PL_SC_B">'[1]Coefficients'!$D$9</definedName>
    <definedName name="PL_SC_C">'[1]Coefficients'!$E$9</definedName>
    <definedName name="PL_SELECTED_A">'[1]Coefficients'!$C$15</definedName>
    <definedName name="PL_SELECTED_B">'[1]Coefficients'!$D$15</definedName>
    <definedName name="PL_SELECTED_C">'[1]Coefficients'!$E$15</definedName>
    <definedName name="PL_SELECTED_D">'[1]Coefficients'!$F$15</definedName>
    <definedName name="PL_TYPICAL_A">'[1]Coefficients'!$C$13</definedName>
    <definedName name="PL_TYPICAL_B">'[1]Coefficients'!$D$13</definedName>
    <definedName name="PL_TYPICAL_C">'[1]Coefficients'!$E$13</definedName>
    <definedName name="PL_TYPICAL_D">'[1]Coefficients'!$F$13</definedName>
    <definedName name="PLR">'[1]DOE2 Performance Curves'!$M$7:$M$27</definedName>
    <definedName name="_xlnm.Print_Titles" localSheetId="0">'Baseline Description'!$5:$5</definedName>
    <definedName name="SCAP_A">'[1]Coefficients'!$C$5</definedName>
    <definedName name="SCAP_B">'[1]Coefficients'!$D$5</definedName>
    <definedName name="SCAP_C">'[1]Coefficients'!$E$5</definedName>
    <definedName name="SCAP_D">'[1]Coefficients'!$F$5</definedName>
    <definedName name="SCAP_E">'[1]Coefficients'!$G$5</definedName>
    <definedName name="SCAP_F">'[1]Coefficients'!$H$5</definedName>
    <definedName name="WB">'[1]DOE2 Performance Curves'!$C$7:$C$37</definedName>
  </definedNames>
  <calcPr fullCalcOnLoad="1"/>
</workbook>
</file>

<file path=xl/sharedStrings.xml><?xml version="1.0" encoding="utf-8"?>
<sst xmlns="http://schemas.openxmlformats.org/spreadsheetml/2006/main" count="793" uniqueCount="403">
  <si>
    <t>BLDG_LIGHT_EXTD_SCH</t>
  </si>
  <si>
    <t>BLDG_OCC_EXTD_SCH</t>
  </si>
  <si>
    <t>BLDG_EQUIP_EXTD_SCH</t>
  </si>
  <si>
    <t>BLDG_SWH_EXTD_SCH</t>
  </si>
  <si>
    <t>Office, Lobby, Clinic, OR</t>
  </si>
  <si>
    <t>ER, Patient Rm, ICU, Nurse Station, Dinning, Kitchen</t>
  </si>
  <si>
    <t xml:space="preserve">    Supply Fan Total Efficiency (%)</t>
  </si>
  <si>
    <t>Pump</t>
  </si>
  <si>
    <t>Supply Fan</t>
  </si>
  <si>
    <t xml:space="preserve">     Pump Type</t>
  </si>
  <si>
    <t>Cooling Tower</t>
  </si>
  <si>
    <t xml:space="preserve">     Cooling Tower Type</t>
  </si>
  <si>
    <t xml:space="preserve">    Tank Volume (gal)</t>
  </si>
  <si>
    <t>Elevator</t>
  </si>
  <si>
    <t>Exterior Lighting</t>
  </si>
  <si>
    <t>(%)</t>
  </si>
  <si>
    <t xml:space="preserve">    Supply Fan Pressure Drop</t>
  </si>
  <si>
    <t xml:space="preserve">Thermal Zoning
</t>
  </si>
  <si>
    <t>Program</t>
  </si>
  <si>
    <t>Form</t>
  </si>
  <si>
    <t>Number of Floors</t>
  </si>
  <si>
    <t>Window Locations</t>
  </si>
  <si>
    <t>Shading Geometry</t>
  </si>
  <si>
    <t>Azimuth</t>
  </si>
  <si>
    <t>Exterior walls</t>
  </si>
  <si>
    <t>Roof</t>
  </si>
  <si>
    <t>Window</t>
  </si>
  <si>
    <t>Foundation</t>
  </si>
  <si>
    <t>Foundation Type</t>
  </si>
  <si>
    <t>Interior Partitions</t>
  </si>
  <si>
    <t>Internal Mass</t>
  </si>
  <si>
    <t>Air Barrier System</t>
  </si>
  <si>
    <t>HVAC</t>
  </si>
  <si>
    <t>System Type</t>
  </si>
  <si>
    <t>HVAC Sizing</t>
  </si>
  <si>
    <t>HVAC Efficiency</t>
  </si>
  <si>
    <t>HVAC Control</t>
  </si>
  <si>
    <t>No</t>
  </si>
  <si>
    <t>Service Water Heating</t>
  </si>
  <si>
    <t>Internal Loads &amp; Schedules</t>
  </si>
  <si>
    <t>Lighting</t>
  </si>
  <si>
    <t>Schedule</t>
  </si>
  <si>
    <t>Occupancy</t>
  </si>
  <si>
    <t>BLDG_LIGHT_SCH</t>
  </si>
  <si>
    <t>BLDG_OCC_SCH</t>
  </si>
  <si>
    <t>BLDG_EQUIP_SCH</t>
  </si>
  <si>
    <t>Infiltration Schedule</t>
  </si>
  <si>
    <t>HTGSETP_SCH</t>
  </si>
  <si>
    <t>CLGSETP_SCH</t>
  </si>
  <si>
    <t>BLDG_SWH_SCH</t>
  </si>
  <si>
    <t>Type</t>
  </si>
  <si>
    <t>Through</t>
  </si>
  <si>
    <t>Day of Week</t>
  </si>
  <si>
    <t>on/off</t>
  </si>
  <si>
    <t>Through 12/31</t>
  </si>
  <si>
    <t>WD, SummerDesign</t>
  </si>
  <si>
    <t>Sat, WinterDesign</t>
  </si>
  <si>
    <t>Sun, Hol, Other</t>
  </si>
  <si>
    <t>Fraction</t>
  </si>
  <si>
    <t>All</t>
  </si>
  <si>
    <t>HVACOperationSchd</t>
  </si>
  <si>
    <t>WD</t>
  </si>
  <si>
    <t>SummerDesign</t>
  </si>
  <si>
    <t>BLDG_ELEVATORS</t>
  </si>
  <si>
    <t>fraction</t>
  </si>
  <si>
    <t>ReheatCoilAvailSched</t>
  </si>
  <si>
    <t>CoolingCoilAvailSched</t>
  </si>
  <si>
    <t>Temperature</t>
  </si>
  <si>
    <t>Sat</t>
  </si>
  <si>
    <t>Humidity Setpoint Schedule</t>
  </si>
  <si>
    <t>Humidity</t>
  </si>
  <si>
    <t>MinOA_Sched</t>
  </si>
  <si>
    <t>Dual Zone Control Type Sched</t>
  </si>
  <si>
    <t>Control Type</t>
  </si>
  <si>
    <t>CW-Loop-Temp-Schedule</t>
  </si>
  <si>
    <t>HW-Loop-Temp-Schedule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</si>
  <si>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</si>
  <si>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</si>
  <si>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</si>
  <si>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</si>
  <si>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</si>
  <si>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</si>
  <si>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</si>
  <si>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</si>
  <si>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</si>
  <si>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</si>
  <si>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</si>
  <si>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Noon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</si>
  <si>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</si>
  <si>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</si>
  <si>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</si>
  <si>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</si>
  <si>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</si>
  <si>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</si>
  <si>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</si>
  <si>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</si>
  <si>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</si>
  <si>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</si>
  <si>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</si>
  <si>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12 pm</t>
  </si>
  <si>
    <t>Item</t>
  </si>
  <si>
    <t>Data Source</t>
  </si>
  <si>
    <t>Vintage</t>
  </si>
  <si>
    <t>NEW CONSTRUCTION</t>
  </si>
  <si>
    <t>Location 
(Representing 8 Climate Zones)</t>
  </si>
  <si>
    <t>Zone 6A:  Burlington (cold, humid)
Zone 6B:  Helena (cold, dry)
Zone 7:  Duluth (very cold)
Zone 8:  Fairbanks (subarctic)</t>
  </si>
  <si>
    <t>Available fuel types</t>
  </si>
  <si>
    <t>Building Type (Principal Building Function)</t>
  </si>
  <si>
    <t>Building Prototype</t>
  </si>
  <si>
    <t>Total Floor Area (sq feet)</t>
  </si>
  <si>
    <t xml:space="preserve">Building shape </t>
  </si>
  <si>
    <t xml:space="preserve">Aspect Ratio </t>
  </si>
  <si>
    <t>Window Fraction
(Window-to-Wall Ratio)</t>
  </si>
  <si>
    <t>none</t>
  </si>
  <si>
    <t>Architecture</t>
  </si>
  <si>
    <t xml:space="preserve">    Construction</t>
  </si>
  <si>
    <t xml:space="preserve">    Dimensions</t>
  </si>
  <si>
    <t xml:space="preserve">    Tilts and orientations</t>
  </si>
  <si>
    <t xml:space="preserve">    Glass-Type and frame</t>
  </si>
  <si>
    <t xml:space="preserve">    SHGC (all)</t>
  </si>
  <si>
    <t xml:space="preserve">    Visible transmittance</t>
  </si>
  <si>
    <t xml:space="preserve">    Operable area</t>
  </si>
  <si>
    <t xml:space="preserve">   Construction</t>
  </si>
  <si>
    <t xml:space="preserve">   Dimensions</t>
  </si>
  <si>
    <t xml:space="preserve">   Infiltration (ACH)</t>
  </si>
  <si>
    <t xml:space="preserve">    Heating type</t>
  </si>
  <si>
    <t>Gas boiler</t>
  </si>
  <si>
    <t xml:space="preserve">    Cooling type</t>
  </si>
  <si>
    <t xml:space="preserve">    Distribution and terminal units</t>
  </si>
  <si>
    <t xml:space="preserve">    Air Conditioning</t>
  </si>
  <si>
    <t xml:space="preserve">    Heating</t>
  </si>
  <si>
    <t xml:space="preserve">    Supply air temperature</t>
  </si>
  <si>
    <t xml:space="preserve">    Chilled water supply temperatures</t>
  </si>
  <si>
    <t>44 F</t>
  </si>
  <si>
    <t xml:space="preserve">    Hot water supply temperatures</t>
  </si>
  <si>
    <t xml:space="preserve">    Fan schedules</t>
  </si>
  <si>
    <t xml:space="preserve">    Economizers</t>
  </si>
  <si>
    <t xml:space="preserve">    Ventilation</t>
  </si>
  <si>
    <t xml:space="preserve">    Demand Control Ventilation</t>
  </si>
  <si>
    <t xml:space="preserve">    Energy Recovery</t>
  </si>
  <si>
    <t xml:space="preserve">     Pump Power</t>
  </si>
  <si>
    <t xml:space="preserve">    SWH type</t>
  </si>
  <si>
    <t xml:space="preserve">    Fuel type</t>
  </si>
  <si>
    <t xml:space="preserve">    Thermal efficiency (%)</t>
  </si>
  <si>
    <t xml:space="preserve">    Water temperature setpoint</t>
  </si>
  <si>
    <t xml:space="preserve">    Water consumption</t>
  </si>
  <si>
    <t xml:space="preserve">    Schedule</t>
  </si>
  <si>
    <t xml:space="preserve">    Daylighting Controls</t>
  </si>
  <si>
    <t xml:space="preserve">    Occupancy Sensors</t>
  </si>
  <si>
    <t xml:space="preserve">Plug load </t>
  </si>
  <si>
    <t xml:space="preserve">    Average people</t>
  </si>
  <si>
    <t>References</t>
  </si>
  <si>
    <t>HVAC Schedules</t>
  </si>
  <si>
    <t>Internal Loads Schedules</t>
  </si>
  <si>
    <t>Service Water Heater Load Schedule</t>
  </si>
  <si>
    <t xml:space="preserve">    Thermostat Setpoint</t>
  </si>
  <si>
    <t xml:space="preserve">    Thermostat Setback</t>
  </si>
  <si>
    <t>Misc.</t>
  </si>
  <si>
    <t>non-directional</t>
  </si>
  <si>
    <t xml:space="preserve">    Thermal properties for basement walls</t>
  </si>
  <si>
    <t>2 x 4 uninsulated stud wall</t>
  </si>
  <si>
    <t xml:space="preserve">     Cooling Tower Power</t>
  </si>
  <si>
    <r>
      <t xml:space="preserve">PNNL's CBECS Study. 2006. </t>
    </r>
    <r>
      <rPr>
        <i/>
        <sz val="10"/>
        <rFont val="Arial"/>
        <family val="2"/>
      </rPr>
      <t xml:space="preserve">Review of Pre- and Post-1980 Buildings in CBECS – HVAC Equipment. </t>
    </r>
    <r>
      <rPr>
        <sz val="10"/>
        <rFont val="Arial"/>
        <family val="2"/>
      </rPr>
      <t>Dave Winiarski, Wei Jiang and Mark Halverson.  Pacific Northwest National Laboratory.  December 2006.</t>
    </r>
  </si>
  <si>
    <r>
      <t xml:space="preserve">PNNL's CBECS Study. 2007. </t>
    </r>
    <r>
      <rPr>
        <i/>
        <sz val="10"/>
        <rFont val="Arial"/>
        <family val="2"/>
      </rPr>
      <t>Analysis of Building Envelope Construction in 2003 CBECS Buildings.</t>
    </r>
    <r>
      <rPr>
        <sz val="10"/>
        <rFont val="Arial"/>
        <family val="2"/>
      </rPr>
      <t xml:space="preserve"> Dave Winiarski, Mark Halverson, and Wei Jiang. Pacific Northwest National Laboratory.  March 2007.</t>
    </r>
  </si>
  <si>
    <t xml:space="preserve">     Rated Pump Head</t>
  </si>
  <si>
    <t>5
(plus basement)</t>
  </si>
  <si>
    <t>See pictures</t>
  </si>
  <si>
    <t>14 ft above ground
8 ft basement</t>
  </si>
  <si>
    <t>Skylight</t>
  </si>
  <si>
    <t>NA</t>
  </si>
  <si>
    <t>No setback</t>
  </si>
  <si>
    <t>Conditioned (Y/N)</t>
  </si>
  <si>
    <t>Multipliers</t>
  </si>
  <si>
    <t>BASEMENT</t>
  </si>
  <si>
    <t>ER_EXAM1_MULT4_FLR_1</t>
  </si>
  <si>
    <t>Yes</t>
  </si>
  <si>
    <t>ER_EXAM3_MULT4_FLR_1</t>
  </si>
  <si>
    <t>OFFICE1_MULT4_FLR_1</t>
  </si>
  <si>
    <t>CORRIDOR_FLR_1</t>
  </si>
  <si>
    <t>OR1_FLR_2</t>
  </si>
  <si>
    <t>OR2_MULT5_FLR_2</t>
  </si>
  <si>
    <t>OR3_FLR_2</t>
  </si>
  <si>
    <t>OR4_FLR_2</t>
  </si>
  <si>
    <t>IC_PATROOM1_MULT5_FLR_2</t>
  </si>
  <si>
    <t>IC_PATROOM2_FLR_2</t>
  </si>
  <si>
    <t>IC_PATROOM3_MULT6_FLR_2</t>
  </si>
  <si>
    <t>ICU_FLR_2</t>
  </si>
  <si>
    <t>CORRIDOR_FLR_2</t>
  </si>
  <si>
    <t>PATROOM1_MULT10_FLR_3</t>
  </si>
  <si>
    <t>PATROOM2_FLR_3</t>
  </si>
  <si>
    <t>PATROOM3_MULT10_FLR_3</t>
  </si>
  <si>
    <t>PATROOM4_FLR_3</t>
  </si>
  <si>
    <t>PATROOM5_MULT10_FLR_3</t>
  </si>
  <si>
    <t>PHYSTHERAPY_FLR_3</t>
  </si>
  <si>
    <t>PATROOM6_FLR_3</t>
  </si>
  <si>
    <t>PATROOM7_MULT10_FLR_3</t>
  </si>
  <si>
    <t>PATROOM8_FLR_3</t>
  </si>
  <si>
    <t>LAB_FLR_3</t>
  </si>
  <si>
    <t>CORRIDOR_SE_FLR_3</t>
  </si>
  <si>
    <t>CORRIDOR_NW_FLR_3</t>
  </si>
  <si>
    <t>PATROOM1_MULT10_FLR_4</t>
  </si>
  <si>
    <t>PATROOM2_FLR_4</t>
  </si>
  <si>
    <t>PATROOM3_MULT10_FLR_4</t>
  </si>
  <si>
    <t>PATROOM4_FLR_4</t>
  </si>
  <si>
    <t>PATROOM5_MULT10_FLR_4</t>
  </si>
  <si>
    <t>RADIOLOGY_FLR_4</t>
  </si>
  <si>
    <t>PATROOM6_FLR_4</t>
  </si>
  <si>
    <t>PATROOM7_MULT10_FLR_4</t>
  </si>
  <si>
    <t>PATROOM8_FLR_4</t>
  </si>
  <si>
    <t>LAB_FLR_4</t>
  </si>
  <si>
    <t>CORRIDOR_SE_FLR_4</t>
  </si>
  <si>
    <t>CORRIDOR_NW_FLR_4</t>
  </si>
  <si>
    <t>DINING_FLR_5</t>
  </si>
  <si>
    <t>KITCHEN_FLR_5</t>
  </si>
  <si>
    <t>OFFICE1_FLR_5</t>
  </si>
  <si>
    <t>OFFICE2_MULT5_FLR_5</t>
  </si>
  <si>
    <t>OFFICE3_FLR_5</t>
  </si>
  <si>
    <t>OFFICE4_MULT6_FLR_5</t>
  </si>
  <si>
    <t>CORRIDOR_FLR_5</t>
  </si>
  <si>
    <t>First Floor</t>
  </si>
  <si>
    <t>2nd Floor</t>
  </si>
  <si>
    <t>3rd Floor</t>
  </si>
  <si>
    <t>4th Floor</t>
  </si>
  <si>
    <t>5th Floor</t>
  </si>
  <si>
    <t>Gross Wall Area (ft²)</t>
  </si>
  <si>
    <t>Window Glass Area (ft²)</t>
  </si>
  <si>
    <t>TOTAL</t>
  </si>
  <si>
    <r>
      <t xml:space="preserve">McGraw-Hill Companies, Inc. 2001.  </t>
    </r>
    <r>
      <rPr>
        <i/>
        <sz val="10"/>
        <rFont val="Arial"/>
        <family val="2"/>
      </rPr>
      <t>Time-Saver Standards for Building Types.</t>
    </r>
    <r>
      <rPr>
        <sz val="10"/>
        <rFont val="Arial"/>
        <family val="2"/>
      </rPr>
      <t xml:space="preserve">  New York, NY.</t>
    </r>
  </si>
  <si>
    <t>LBNL (1991).  Huang, Joe,  Akbari, H., Rainer, L. and Ritschard, R.  481 Prototypical Commercial Buildings for 20 Urban Market Areas, prepared for the Gas Research Institute, Chicago IL, also LBL-29798, Berkeley CA.</t>
  </si>
  <si>
    <t>3 ft (4 ft high windows)</t>
  </si>
  <si>
    <t>INFIL_SCH_PNNL</t>
  </si>
  <si>
    <t>(fan schedule)</t>
  </si>
  <si>
    <t>Heat-Supply-Air-Temp-Sch</t>
  </si>
  <si>
    <t>Zone 4A:  Baltimore (mild, humid)
Zone 4B:  Albuquerque (mild, dry)
Zone 4C:  Salem (mild, marine)
Zone 5A:  Chicago (cold, humid)
Zone 5B:  Boise (cold, dry)
Zone 5C:  Vancouver, BC (cold, marine)</t>
  </si>
  <si>
    <t>1.31
 (230 ft x 175 ft for each floor)</t>
  </si>
  <si>
    <t>Basement (conditioned)</t>
  </si>
  <si>
    <t>8" concrete wall; 8" concrete slab, 140 lbs heavy-weight aggregate</t>
  </si>
  <si>
    <t xml:space="preserve">180 F </t>
  </si>
  <si>
    <t>Total OSA Ventilation (cfm/zone)</t>
  </si>
  <si>
    <t>90.1-2004 baseline model will use the maximum between these two standards</t>
  </si>
  <si>
    <t>90.1-2007 model will use the maximum between these two standards</t>
  </si>
  <si>
    <t>Assumed Space Type by ASHRAE Standard 62</t>
  </si>
  <si>
    <t>Assumed Space Type by AIA Guidelines</t>
  </si>
  <si>
    <t>ASHRAE 62-1999</t>
  </si>
  <si>
    <t>AIA Guide 2001</t>
  </si>
  <si>
    <t>ASHRAE 62.1-2004</t>
  </si>
  <si>
    <t>AIA Guide 2006</t>
  </si>
  <si>
    <t>90.1-2004</t>
  </si>
  <si>
    <t>90.1-2007</t>
  </si>
  <si>
    <t>Office space</t>
  </si>
  <si>
    <t>Medical procedure</t>
  </si>
  <si>
    <t>ER Waiting Room</t>
  </si>
  <si>
    <t>Lobbies</t>
  </si>
  <si>
    <t>Corridors (public spaces)</t>
  </si>
  <si>
    <t>Reception areas</t>
  </si>
  <si>
    <t>Operating rooms</t>
  </si>
  <si>
    <t>Operating/Surgical Cystoscopic Rooms</t>
  </si>
  <si>
    <t>Recovery and ICU</t>
  </si>
  <si>
    <t>Critical and Intensive Care</t>
  </si>
  <si>
    <t>Patient rooms</t>
  </si>
  <si>
    <t>Patient Room</t>
  </si>
  <si>
    <t>Physical therapy</t>
  </si>
  <si>
    <t>Science laboratories</t>
  </si>
  <si>
    <t>Cafeteria / fast food dining</t>
  </si>
  <si>
    <t>Kitchen</t>
  </si>
  <si>
    <t>NURSESTN_LOBBY_FLR_5</t>
  </si>
  <si>
    <t>NURSESTN_LOBBY_FLR_4</t>
  </si>
  <si>
    <t>NURSESTN_LOBBY_FLR_3</t>
  </si>
  <si>
    <t>OR_NURSESTN_LOBBY_FLR_2</t>
  </si>
  <si>
    <t>ICU_NURSESTN_LOBBY_FLR_2</t>
  </si>
  <si>
    <t>ER_NURSESTN_LOBBY_FLR_1</t>
  </si>
  <si>
    <t>LOBBY_RECORDS_FLR_1</t>
  </si>
  <si>
    <t>ER_TRIAGE_MULT4_FLR_1</t>
  </si>
  <si>
    <t>ER_TRAUMA2_FLR_1</t>
  </si>
  <si>
    <t>ER_TRAUMA1_FLR_1</t>
  </si>
  <si>
    <t xml:space="preserve">   Cooling</t>
  </si>
  <si>
    <t>Kitchen_SAT_SCH</t>
  </si>
  <si>
    <t>MinRelHumSetSch</t>
  </si>
  <si>
    <t>MaxRelHumSetSch</t>
  </si>
  <si>
    <t>Exterior</t>
  </si>
  <si>
    <t>Sun</t>
  </si>
  <si>
    <t>WinterDesign</t>
  </si>
  <si>
    <t>ELEV_LIGHT_FAN_SCH_24_7</t>
  </si>
  <si>
    <t>241,410
(including basement)</t>
  </si>
  <si>
    <t>Descriptions</t>
  </si>
  <si>
    <t>Health Care</t>
  </si>
  <si>
    <t>Hospital</t>
  </si>
  <si>
    <t>North: 12%, East: 13%, South: 15%, West: 24%
Average Total: 16%</t>
  </si>
  <si>
    <t>Floor to floor height (ft)</t>
  </si>
  <si>
    <t>Floor to ceiling height (ft)</t>
  </si>
  <si>
    <t>Glazing sill height (ft)</t>
  </si>
  <si>
    <t>ASHRAE 90.1</t>
  </si>
  <si>
    <t>6 inches standard wood (16.6 lb/ft²)</t>
  </si>
  <si>
    <t>2003 CBECS Data, PNNL's CBECS Study 2007, and 90.1 Mechanical Subcommittee input.</t>
  </si>
  <si>
    <t>75°F Cooling/70°F Heating</t>
  </si>
  <si>
    <t>Input from 90.1 Mechanical Subcommittee</t>
  </si>
  <si>
    <t>Traction</t>
  </si>
  <si>
    <t>Reference: 
DOE Commercial Reference Building Models of the National Building Stock</t>
  </si>
  <si>
    <t>90.1 Mechanical Subcommittee, Elevator Working Group</t>
  </si>
  <si>
    <t xml:space="preserve">    Quantity</t>
  </si>
  <si>
    <t xml:space="preserve">    Motor type</t>
  </si>
  <si>
    <t xml:space="preserve">    Peak Motor Power  
    (watts/elevator)</t>
  </si>
  <si>
    <t xml:space="preserve">    Heat Gain to Building</t>
  </si>
  <si>
    <t xml:space="preserve">    Peak Fan/lights Power 
    (watts/elevator)</t>
  </si>
  <si>
    <t xml:space="preserve">    Motor and fan/lights Schedules</t>
  </si>
  <si>
    <t xml:space="preserve">    Peak Power (W)</t>
  </si>
  <si>
    <t xml:space="preserve">Gowri K, DW Winiarski, and RE Jarnagin.  2009.  Infiltration modeling guidelines for commercial building energy analysis .  PNNL-18898, Pacific Northwest National Laboratory, Richland, WA.  http://www.pnl.gov/main/publications/external/technical_reports/PNNL-18898.pdf
</t>
  </si>
  <si>
    <t>Zone</t>
  </si>
  <si>
    <t>Number of People</t>
  </si>
  <si>
    <t>AREA WEIGHTED AVERAGE</t>
  </si>
  <si>
    <t>Zone Summary</t>
  </si>
  <si>
    <t>Area (ft²)</t>
  </si>
  <si>
    <t>Volume
 (ft³)</t>
  </si>
  <si>
    <t>People 
(ft²/person)</t>
  </si>
  <si>
    <t>Plug and Process (W/ft²)</t>
  </si>
  <si>
    <t xml:space="preserve">1. Only volume, and gross wall area include unconditioned space. </t>
  </si>
  <si>
    <r>
      <t>TOTAL</t>
    </r>
    <r>
      <rPr>
        <b/>
        <vertAlign val="superscript"/>
        <sz val="10"/>
        <rFont val="Arial"/>
        <family val="2"/>
      </rPr>
      <t>1</t>
    </r>
  </si>
  <si>
    <t>Minimum Outdoor Ventilation Air Requirements</t>
  </si>
  <si>
    <r>
      <t>Area 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</si>
  <si>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Total Occupants</t>
  </si>
  <si>
    <t>Occupant Density 
(ft2/person)</t>
  </si>
  <si>
    <t>ASHRAE 62.1-2007</t>
  </si>
  <si>
    <t>90.1-2010 model will use the maximum between these two standards</t>
  </si>
  <si>
    <t xml:space="preserve">AIA Guide 2001 and 2006 </t>
  </si>
  <si>
    <r>
      <t>Total OSA Ventilation (cfm/ft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</si>
  <si>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90.1-2010</t>
  </si>
  <si>
    <t>Minimum Total Supply Air Rate (cfm/zone)</t>
  </si>
  <si>
    <t>Minimum Total Supply Air Rate (cfm/ft2)</t>
  </si>
  <si>
    <t xml:space="preserve">90.1-2004, 2007, and 2010
AIA Guide 2001 and 2006 </t>
  </si>
  <si>
    <t>VAV_ER_OAminOAFracSchedule</t>
  </si>
  <si>
    <t>VAV_OR_OAminOAFracSchedule</t>
  </si>
  <si>
    <t>VAV_ICU_OAminOAFracSchedule</t>
  </si>
  <si>
    <t>VAV_PATRMS_OAminOAFracSchedule</t>
  </si>
  <si>
    <t>VAV_LABS_OAminOAFracSchedule</t>
  </si>
  <si>
    <t>VAV_SAT_SCH</t>
  </si>
  <si>
    <r>
      <t xml:space="preserve">See under </t>
    </r>
    <r>
      <rPr>
        <b/>
        <sz val="10"/>
        <rFont val="Arial"/>
        <family val="2"/>
      </rPr>
      <t>Zone Summary</t>
    </r>
  </si>
  <si>
    <t>Natural Gas (main and laundry); Electric (dishwasher booster)</t>
  </si>
  <si>
    <t>600 (main); 300 (laundry); 6 (dishwasher booster)</t>
  </si>
  <si>
    <t xml:space="preserve">Primary chilled water (CHW) pumps constant speed; secondary CHW pump: variable speed; cooling tower pump: variable speed: service hot water (SWH): constant speed; hot water (HW) pump: variable speed </t>
  </si>
  <si>
    <t>Pump power assumptions as specified in ASHRAE 90.1 Appendix G</t>
  </si>
  <si>
    <t>140 F (main), 180 F (laundry and dishwasher booster)</t>
  </si>
  <si>
    <t>Laundry_SWH_SCH</t>
  </si>
  <si>
    <t>Hypothetical window with a weighted U-factor and SHGC</t>
  </si>
  <si>
    <r>
      <rPr>
        <sz val="10"/>
        <rFont val="Arial"/>
        <family val="2"/>
      </rPr>
      <t xml:space="preserve">Reference: </t>
    </r>
    <r>
      <rPr>
        <i/>
        <sz val="10"/>
        <rFont val="Arial"/>
        <family val="2"/>
      </rPr>
      <t xml:space="preserve">
Time Saver Standards; 
Hospital studies (ConEd,  EPRI, MEOS, LBL) cited in Huang et al. 1991</t>
    </r>
  </si>
  <si>
    <t>Prototype Building Modeling Specifications</t>
  </si>
  <si>
    <t>Gas, electricity</t>
  </si>
  <si>
    <t>Mass (concrete blocks): 
8 in. HW concrete+wall insulation+0.5 in. gypsum board</t>
  </si>
  <si>
    <t>Applicable codes or standards</t>
  </si>
  <si>
    <t xml:space="preserve">Based on floor area and aspect ratio </t>
  </si>
  <si>
    <t>Vertical</t>
  </si>
  <si>
    <t>Built-up Roof: 
roof membrane+roof insulation+metal decking</t>
  </si>
  <si>
    <t>Construction type: 2003 CBECS Data and PNNL's CBECS Study 2007.
Base assembly from 90.1 Appendix A.</t>
  </si>
  <si>
    <t>Construction type: 2003 CBECS Data and PNNL's CBECS Study 2007. 
Base assembly from 90.1 Appendix A.</t>
  </si>
  <si>
    <t>Requirements in codes or standards
Nonresidential; roofs, insulation entirely above deck</t>
  </si>
  <si>
    <t>Based on floor area and aspect ratio</t>
  </si>
  <si>
    <t>Horizontal</t>
  </si>
  <si>
    <t>Based on window fraction, location, glazing sill height, floor area and aspect ratio</t>
  </si>
  <si>
    <t>Requirements in codes or standards</t>
  </si>
  <si>
    <t>Same as above requirements</t>
  </si>
  <si>
    <t>Based on floor plan and floor-to-floor height</t>
  </si>
  <si>
    <t>AEDG for Small Healthcare Facilities
Applicable codes or standards</t>
  </si>
  <si>
    <t>Autosized to design day</t>
  </si>
  <si>
    <t>Temperature reset may be used if required by applicable codes or standards</t>
  </si>
  <si>
    <t>2. Listed lighting power density is based on applicable requirements in ASHRAE Standard 90.1-2004. The actual inputs for the models are based on appliable codes and standards</t>
  </si>
  <si>
    <t xml:space="preserve">Notes: </t>
  </si>
  <si>
    <t xml:space="preserve">The schedules are also subject to changes in different models based on applicable code requrirements triggered by cllimate zone, system capacity, control type, or other criteria. </t>
  </si>
  <si>
    <r>
      <t xml:space="preserve">ASHRAE Standard 62.1, International Mechanical Code, AIA Guidelines for Design and Construction of Health Care Facilities
See </t>
    </r>
    <r>
      <rPr>
        <b/>
        <sz val="10"/>
        <rFont val="Arial"/>
        <family val="2"/>
      </rPr>
      <t>Outdoor&amp;Supply Air</t>
    </r>
    <r>
      <rPr>
        <sz val="10"/>
        <rFont val="Arial"/>
        <family val="2"/>
      </rPr>
      <t xml:space="preserve">. </t>
    </r>
  </si>
  <si>
    <t>Depending on the fan motor size and requirements in codes or standards</t>
  </si>
  <si>
    <t>Requirements in applicable codes or standards for motor efficiency and fan power limitation</t>
  </si>
  <si>
    <t>Depending on the fan supply air cfm</t>
  </si>
  <si>
    <t>Open cooling tower with two-speed fans</t>
  </si>
  <si>
    <t>Autosized</t>
  </si>
  <si>
    <t>Main and central gas water heater with storage tank
Electric dishwasher booster water heater 
Gas water heater for laundry with storage</t>
  </si>
  <si>
    <t>Based on design assumptions for façade, parking lot, entrance, etc. and requirements in codes or standards</t>
  </si>
  <si>
    <t>AIA. 2001. AIA Guidelines for Design and Construction of Hospital and Health Care Facilities: 2001 Edition. American Institute of Architects, Washington, D.C..</t>
  </si>
  <si>
    <t>AIA Guidelines for Design and Construction of Hospital and Health Care Facilities
ASHRAE Standard 62.1
International Mechanical Code</t>
  </si>
  <si>
    <t>Goel S, M Rosenberg, R Athalye, Y Xie, W Wang, R Hart, J Zhang, V Mendon. 2014. Enhancements to ASHRAE Standard 90.1 Prototype Building Models.  PNNL-23269, Pacific Northwest National Laboratory, Richland, Washington.  http://www.pnnl.gov/main/publications/external/technical_reports/PNNL-23269.pdf</t>
  </si>
  <si>
    <t>Peak: 0.2016 cfm/sf of above grade exterior wall surface area, adjusted by wind (when fans turn off)
Off Peak: 25% of peak infiltration rate (when fans turn on)</t>
  </si>
  <si>
    <t>Note: The ventilation requirements for other codes or standards are based on their reference ASHRAE Standard 62.1, International Mechanical Code, or AIA Guide</t>
  </si>
  <si>
    <t>14 ft above ground and 8 ft basement (no drop-in ceiling plenum is modeled)</t>
  </si>
  <si>
    <t>1st, 2nd and 5th floors:  use nonresidential envelop requirement
3rd and 4th floors:  use residential envelop requirement since most of the spaces in the perimeter zones are patient rooms, 
which are residential spaces based on definitions in the codes and standards</t>
  </si>
  <si>
    <t>Not modeled</t>
  </si>
  <si>
    <t>Two water cooled chillers</t>
  </si>
  <si>
    <t>Chiller efficiency varies by climate location and design cooling capacity
Requirements in codes or standards</t>
  </si>
  <si>
    <t>Boiler efficiency varies by climate location and design heating capacity
Requirements in codes or standards</t>
  </si>
  <si>
    <t xml:space="preserve">Maximum 104F, Minimum 52F </t>
  </si>
  <si>
    <r>
      <t xml:space="preserve">See </t>
    </r>
    <r>
      <rPr>
        <b/>
        <sz val="10"/>
        <rFont val="Arial"/>
        <family val="2"/>
      </rPr>
      <t xml:space="preserve">Zone Summary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HVAC Zoning </t>
    </r>
    <r>
      <rPr>
        <sz val="10"/>
        <rFont val="Arial"/>
        <family val="2"/>
      </rPr>
      <t>for thermal zoning layout, including Emergency Room, Office, Lobby, Nurse Station, Operating Room, Patient Room, Physical Therapy, Lab, Radiology, Dining, Kitchen, and Corridors.
Percentages of floor area: Clinic 25%, Core/Public 35%, Perimeter (patient rooms and offices) 15%, Kitchen 5%, Lobby/Hallway 20%</t>
    </r>
  </si>
  <si>
    <r>
      <t xml:space="preserve">    U-factor (Btu / 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°F) and/or
    R-value (h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 / Btu)</t>
    </r>
  </si>
  <si>
    <r>
      <t xml:space="preserve">    U-factor (Btu / 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°F) </t>
    </r>
  </si>
  <si>
    <r>
      <t xml:space="preserve">Reference: 
PNNL-18898. </t>
    </r>
    <r>
      <rPr>
        <i/>
        <sz val="10"/>
        <rFont val="Arial"/>
        <family val="2"/>
      </rPr>
      <t>Infiltration Modeling Guidelines for Commercial Building Energy Analysis</t>
    </r>
    <r>
      <rPr>
        <sz val="10"/>
        <rFont val="Arial"/>
        <family val="2"/>
      </rPr>
      <t>.
Modeled peak infiltration rate may be different for different codes or standards because of their continuous air barrier requirements.</t>
    </r>
  </si>
  <si>
    <r>
      <t xml:space="preserve">See </t>
    </r>
    <r>
      <rPr>
        <b/>
        <sz val="10"/>
        <rFont val="Arial"/>
        <family val="2"/>
      </rPr>
      <t>HVAC Zoning</t>
    </r>
    <r>
      <rPr>
        <sz val="10"/>
        <rFont val="Arial"/>
        <family val="2"/>
      </rPr>
      <t xml:space="preserve">
Medical critical zones: five air handling unit systems with hot water reheating and electric stream humidifiers, either CAV or VAV with reheat  depending on codes and standards
Non-critical zones: two VAV systems for general zones and one constant air volume (CAV) system for kitchen zone: VAV terminal box with damper and hot water reheating coil; minimum VAV terminal flow fraction dependent on codes and standards. </t>
    </r>
  </si>
  <si>
    <r>
      <t xml:space="preserve">See under </t>
    </r>
    <r>
      <rPr>
        <b/>
        <sz val="10"/>
        <rFont val="Arial"/>
        <family val="2"/>
      </rPr>
      <t>Schedules</t>
    </r>
  </si>
  <si>
    <r>
      <t xml:space="preserve">Reference:
</t>
    </r>
    <r>
      <rPr>
        <i/>
        <sz val="10"/>
        <rFont val="Arial"/>
        <family val="2"/>
      </rPr>
      <t>PNNL-23269 Enhancements to ASHRAE Standard 90.1 Prototype Building Models</t>
    </r>
  </si>
  <si>
    <r>
      <t xml:space="preserve">Reference:
PNNL-23269 </t>
    </r>
    <r>
      <rPr>
        <i/>
        <sz val="10"/>
        <rFont val="Arial"/>
        <family val="2"/>
      </rPr>
      <t>Enhancements to ASHRAE Standard 90.1 Prototype Building Models</t>
    </r>
  </si>
  <si>
    <r>
      <t xml:space="preserve">    Average power density (W/ft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</si>
  <si>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Requirements in codes or standards
See </t>
    </r>
    <r>
      <rPr>
        <b/>
        <sz val="10"/>
        <rFont val="Arial"/>
        <family val="2"/>
      </rPr>
      <t>Zone Summary</t>
    </r>
  </si>
  <si>
    <r>
      <t xml:space="preserve">See </t>
    </r>
    <r>
      <rPr>
        <b/>
        <sz val="10"/>
        <rFont val="Arial"/>
        <family val="2"/>
      </rPr>
      <t>Zone Summary</t>
    </r>
  </si>
  <si>
    <r>
      <t xml:space="preserve">See under </t>
    </r>
    <r>
      <rPr>
        <b/>
        <sz val="10"/>
        <rFont val="Arial"/>
        <family val="2"/>
      </rPr>
      <t xml:space="preserve">Schedules </t>
    </r>
    <r>
      <rPr>
        <sz val="10"/>
        <rFont val="Arial"/>
        <family val="2"/>
      </rPr>
      <t>and control requirements in codes or standards</t>
    </r>
  </si>
  <si>
    <r>
      <t>Lighting (W/ft²)</t>
    </r>
    <r>
      <rPr>
        <b/>
        <vertAlign val="superscript"/>
        <sz val="10"/>
        <rFont val="Arial"/>
        <family val="2"/>
      </rPr>
      <t>2</t>
    </r>
  </si>
  <si>
    <t>Selection of representative climates based on ASHRAE Standard 169-2013</t>
  </si>
  <si>
    <t>ASHRAE 2013. ANSI/ASHRAE Standard 169-2013. Climatic Data for Building Design Standards. American Society of Heating, Refrigerating, and Air-Conditioning Engineers, Atlanta, Georgia. Relevant information available as Annex 1 in ASHRAE 2016</t>
  </si>
  <si>
    <t>Zone 1A: Honolulu, Hawaii (very hot, humid)
Zone 1B: New Delhi, India (very hot, dry)
Zone 2A: Tampa, Florida (hot, humid)
Zone 2B: Tucson, Arizona (hot, dry)
Zone 3A: Atlanta, Georgia (warm, humid)
Zone 3B: El Paso, Texas (warm, dry)
Zone 3C: San Diego, California (warm, marine)</t>
  </si>
  <si>
    <t>Pacific Northwest National Laboratory, updated on October 18,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</si>
</sst>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0.000"/>
    <numFmt numFmtId="168" formatCode="#,##0.0_);\(#,##0.0\)"/>
  </numFmts>
  <fonts count="74">
    <font>
      <sz val="8"/>
      <color indexed="8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sz val="10"/>
      <name val="Times New Roman"/>
      <family val="1"/>
    </font>
    <font>
      <b/>
      <vertAlign val="superscript"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8"/>
      <name val="Calibri"/>
      <family val="0"/>
    </font>
    <font>
      <i/>
      <sz val="10"/>
      <color indexed="8"/>
      <name val="Arial"/>
      <family val="0"/>
    </font>
    <font>
      <b/>
      <sz val="10"/>
      <color indexed="40"/>
      <name val="Arial"/>
      <family val="0"/>
    </font>
    <font>
      <b/>
      <sz val="10"/>
      <color indexed="10"/>
      <name val="Arial"/>
      <family val="0"/>
    </font>
    <font>
      <sz val="7.1"/>
      <color indexed="8"/>
      <name val="Calibri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</borders>
  <cellStyleXfs count="10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07">
    <xf numFmtId="0" fontId="0" fillId="0" borderId="0" xfId="0" applyAlignment="1">
      <alignment vertical="top" wrapText="1"/>
    </xf>
    <xf numFmtId="0" fontId="2" fillId="0" borderId="0" xfId="84" applyAlignment="1">
      <alignment vertical="top" wrapText="1"/>
      <protection/>
    </xf>
    <xf numFmtId="0" fontId="2" fillId="0" borderId="0" xfId="84" applyFill="1" applyAlignment="1">
      <alignment vertical="top" wrapText="1"/>
      <protection/>
    </xf>
    <xf numFmtId="0" fontId="2" fillId="0" borderId="0" xfId="84" applyBorder="1" applyAlignment="1">
      <alignment vertical="top" wrapText="1"/>
      <protection/>
    </xf>
    <xf numFmtId="0" fontId="9" fillId="33" borderId="10" xfId="84" applyFont="1" applyFill="1" applyBorder="1" applyAlignment="1">
      <alignment horizontal="left" vertical="center" wrapText="1"/>
      <protection/>
    </xf>
    <xf numFmtId="0" fontId="9" fillId="0" borderId="0" xfId="84" applyFont="1" applyBorder="1" applyAlignment="1">
      <alignment horizontal="left" vertical="center" wrapText="1"/>
      <protection/>
    </xf>
    <xf numFmtId="0" fontId="9" fillId="0" borderId="0" xfId="84" applyFont="1" applyAlignment="1">
      <alignment horizontal="left" vertical="center" wrapText="1"/>
      <protection/>
    </xf>
    <xf numFmtId="0" fontId="2" fillId="0" borderId="11" xfId="84" applyFill="1" applyBorder="1" applyAlignment="1">
      <alignment horizontal="left" vertical="top" wrapText="1"/>
      <protection/>
    </xf>
    <xf numFmtId="0" fontId="2" fillId="0" borderId="11" xfId="84" applyBorder="1" applyAlignment="1">
      <alignment horizontal="left" vertical="top" wrapText="1"/>
      <protection/>
    </xf>
    <xf numFmtId="0" fontId="2" fillId="0" borderId="12" xfId="84" applyBorder="1" applyAlignment="1">
      <alignment vertical="top" wrapText="1"/>
      <protection/>
    </xf>
    <xf numFmtId="0" fontId="8" fillId="0" borderId="13" xfId="84" applyFont="1" applyBorder="1" applyAlignment="1">
      <alignment horizontal="left" vertical="top"/>
      <protection/>
    </xf>
    <xf numFmtId="0" fontId="2" fillId="0" borderId="14" xfId="84" applyBorder="1" applyAlignment="1">
      <alignment horizontal="left" vertical="top" wrapText="1"/>
      <protection/>
    </xf>
    <xf numFmtId="0" fontId="8" fillId="0" borderId="13" xfId="84" applyFont="1" applyFill="1" applyBorder="1" applyAlignment="1">
      <alignment horizontal="left" vertical="top" wrapText="1"/>
      <protection/>
    </xf>
    <xf numFmtId="0" fontId="8" fillId="0" borderId="11" xfId="84" applyFont="1" applyBorder="1" applyAlignment="1">
      <alignment horizontal="left" vertical="top" wrapText="1"/>
      <protection/>
    </xf>
    <xf numFmtId="0" fontId="2" fillId="0" borderId="14" xfId="84" applyFill="1" applyBorder="1" applyAlignment="1">
      <alignment horizontal="left" vertical="top" wrapText="1"/>
      <protection/>
    </xf>
    <xf numFmtId="0" fontId="2" fillId="0" borderId="15" xfId="84" applyBorder="1" applyAlignment="1">
      <alignment vertical="top"/>
      <protection/>
    </xf>
    <xf numFmtId="0" fontId="9" fillId="0" borderId="0" xfId="86" applyFont="1">
      <alignment/>
      <protection/>
    </xf>
    <xf numFmtId="0" fontId="7" fillId="0" borderId="16" xfId="84" applyFont="1" applyFill="1" applyBorder="1" applyAlignment="1">
      <alignment vertical="top" wrapText="1"/>
      <protection/>
    </xf>
    <xf numFmtId="0" fontId="7" fillId="0" borderId="11" xfId="84" applyFont="1" applyBorder="1" applyAlignment="1">
      <alignment vertical="top" wrapText="1"/>
      <protection/>
    </xf>
    <xf numFmtId="0" fontId="7" fillId="0" borderId="17" xfId="84" applyFont="1" applyBorder="1" applyAlignment="1">
      <alignment wrapText="1"/>
      <protection/>
    </xf>
    <xf numFmtId="0" fontId="7" fillId="0" borderId="18" xfId="84" applyFont="1" applyBorder="1" applyAlignment="1">
      <alignment wrapText="1"/>
      <protection/>
    </xf>
    <xf numFmtId="0" fontId="0" fillId="0" borderId="18" xfId="0" applyBorder="1" applyAlignment="1">
      <alignment vertical="top" wrapText="1"/>
    </xf>
    <xf numFmtId="0" fontId="2" fillId="0" borderId="19" xfId="84" applyBorder="1" applyAlignment="1">
      <alignment horizontal="left" vertical="top" wrapText="1"/>
      <protection/>
    </xf>
    <xf numFmtId="0" fontId="2" fillId="0" borderId="11" xfId="84" applyFont="1" applyFill="1" applyBorder="1" applyAlignment="1">
      <alignment horizontal="center" vertical="top" wrapText="1"/>
      <protection/>
    </xf>
    <xf numFmtId="0" fontId="0" fillId="0" borderId="20" xfId="0" applyBorder="1" applyAlignment="1">
      <alignment vertical="top" wrapText="1"/>
    </xf>
    <xf numFmtId="0" fontId="2" fillId="0" borderId="0" xfId="82">
      <alignment/>
      <protection/>
    </xf>
    <xf numFmtId="0" fontId="2" fillId="0" borderId="21" xfId="84" applyBorder="1" applyAlignment="1">
      <alignment vertical="top"/>
      <protection/>
    </xf>
    <xf numFmtId="0" fontId="7" fillId="0" borderId="22" xfId="84" applyFont="1" applyBorder="1" applyAlignment="1">
      <alignment wrapText="1"/>
      <protection/>
    </xf>
    <xf numFmtId="0" fontId="7" fillId="0" borderId="23" xfId="84" applyFont="1" applyBorder="1" applyAlignment="1">
      <alignment wrapText="1"/>
      <protection/>
    </xf>
    <xf numFmtId="0" fontId="7" fillId="0" borderId="16" xfId="84" applyFont="1" applyBorder="1" applyAlignment="1">
      <alignment vertical="top" wrapText="1"/>
      <protection/>
    </xf>
    <xf numFmtId="0" fontId="2" fillId="0" borderId="17" xfId="84" applyFont="1" applyBorder="1" applyAlignment="1">
      <alignment wrapText="1"/>
      <protection/>
    </xf>
    <xf numFmtId="0" fontId="2" fillId="0" borderId="22" xfId="84" applyFont="1" applyBorder="1" applyAlignment="1">
      <alignment wrapText="1"/>
      <protection/>
    </xf>
    <xf numFmtId="0" fontId="2" fillId="0" borderId="11" xfId="84" applyFont="1" applyBorder="1" applyAlignment="1">
      <alignment wrapText="1"/>
      <protection/>
    </xf>
    <xf numFmtId="0" fontId="2" fillId="0" borderId="20" xfId="84" applyFont="1" applyBorder="1" applyAlignment="1">
      <alignment wrapText="1"/>
      <protection/>
    </xf>
    <xf numFmtId="0" fontId="2" fillId="0" borderId="13" xfId="84" applyFont="1" applyBorder="1" applyAlignment="1">
      <alignment wrapText="1"/>
      <protection/>
    </xf>
    <xf numFmtId="0" fontId="2" fillId="0" borderId="24" xfId="84" applyFont="1" applyBorder="1" applyAlignment="1">
      <alignment wrapText="1"/>
      <protection/>
    </xf>
    <xf numFmtId="0" fontId="0" fillId="0" borderId="0" xfId="69" applyAlignment="1">
      <alignment vertical="top" wrapText="1"/>
    </xf>
    <xf numFmtId="0" fontId="16" fillId="0" borderId="0" xfId="69" applyFont="1" applyAlignment="1">
      <alignment horizontal="left"/>
    </xf>
    <xf numFmtId="0" fontId="2" fillId="0" borderId="0" xfId="69" applyFont="1" applyAlignment="1">
      <alignment horizontal="center"/>
    </xf>
    <xf numFmtId="43" fontId="2" fillId="0" borderId="0" xfId="53" applyFont="1" applyAlignment="1">
      <alignment horizontal="center"/>
    </xf>
    <xf numFmtId="0" fontId="2" fillId="0" borderId="25" xfId="69" applyFont="1" applyBorder="1" applyAlignment="1">
      <alignment horizontal="right"/>
    </xf>
    <xf numFmtId="0" fontId="2" fillId="0" borderId="26" xfId="69" applyFont="1" applyBorder="1" applyAlignment="1">
      <alignment horizontal="right"/>
    </xf>
    <xf numFmtId="37" fontId="7" fillId="34" borderId="23" xfId="69" applyNumberFormat="1" applyFont="1" applyFill="1" applyBorder="1" applyAlignment="1">
      <alignment horizontal="center"/>
    </xf>
    <xf numFmtId="0" fontId="2" fillId="0" borderId="0" xfId="69" applyFont="1" applyFill="1" applyBorder="1" applyAlignment="1">
      <alignment horizontal="left"/>
    </xf>
    <xf numFmtId="166" fontId="2" fillId="0" borderId="0" xfId="53" applyNumberFormat="1" applyFont="1" applyAlignment="1">
      <alignment horizontal="center"/>
    </xf>
    <xf numFmtId="43" fontId="7" fillId="0" borderId="0" xfId="53" applyFont="1" applyBorder="1" applyAlignment="1">
      <alignment/>
    </xf>
    <xf numFmtId="9" fontId="7" fillId="0" borderId="0" xfId="90" applyNumberFormat="1" applyFont="1" applyBorder="1" applyAlignment="1">
      <alignment horizontal="center"/>
    </xf>
    <xf numFmtId="0" fontId="6" fillId="0" borderId="0" xfId="69" applyFont="1" applyAlignment="1">
      <alignment horizontal="left"/>
    </xf>
    <xf numFmtId="0" fontId="7" fillId="0" borderId="27" xfId="69" applyFont="1" applyBorder="1" applyAlignment="1">
      <alignment horizontal="center"/>
    </xf>
    <xf numFmtId="39" fontId="7" fillId="35" borderId="27" xfId="53" applyNumberFormat="1" applyFont="1" applyFill="1" applyBorder="1" applyAlignment="1">
      <alignment horizontal="center"/>
    </xf>
    <xf numFmtId="0" fontId="7" fillId="34" borderId="26" xfId="69" applyFont="1" applyFill="1" applyBorder="1" applyAlignment="1">
      <alignment horizontal="right"/>
    </xf>
    <xf numFmtId="166" fontId="10" fillId="0" borderId="25" xfId="53" applyNumberFormat="1" applyFont="1" applyBorder="1" applyAlignment="1">
      <alignment/>
    </xf>
    <xf numFmtId="0" fontId="10" fillId="0" borderId="28" xfId="69" applyFont="1" applyBorder="1" applyAlignment="1">
      <alignment horizontal="center"/>
    </xf>
    <xf numFmtId="0" fontId="10" fillId="0" borderId="25" xfId="69" applyFont="1" applyBorder="1" applyAlignment="1">
      <alignment horizontal="center"/>
    </xf>
    <xf numFmtId="0" fontId="20" fillId="0" borderId="0" xfId="69" applyFont="1" applyAlignment="1">
      <alignment horizontal="left"/>
    </xf>
    <xf numFmtId="0" fontId="7" fillId="34" borderId="27" xfId="69" applyFont="1" applyFill="1" applyBorder="1" applyAlignment="1">
      <alignment horizontal="right"/>
    </xf>
    <xf numFmtId="39" fontId="7" fillId="34" borderId="27" xfId="69" applyNumberFormat="1" applyFont="1" applyFill="1" applyBorder="1" applyAlignment="1">
      <alignment horizontal="center"/>
    </xf>
    <xf numFmtId="166" fontId="2" fillId="0" borderId="29" xfId="42" applyNumberFormat="1" applyFont="1" applyBorder="1" applyAlignment="1">
      <alignment horizontal="center"/>
    </xf>
    <xf numFmtId="0" fontId="16" fillId="36" borderId="27" xfId="69" applyFont="1" applyFill="1" applyBorder="1" applyAlignment="1">
      <alignment horizontal="right"/>
    </xf>
    <xf numFmtId="166" fontId="2" fillId="36" borderId="23" xfId="42" applyNumberFormat="1" applyFont="1" applyFill="1" applyBorder="1" applyAlignment="1">
      <alignment horizontal="center"/>
    </xf>
    <xf numFmtId="0" fontId="10" fillId="36" borderId="27" xfId="69" applyFont="1" applyFill="1" applyBorder="1" applyAlignment="1">
      <alignment horizontal="center"/>
    </xf>
    <xf numFmtId="166" fontId="10" fillId="36" borderId="27" xfId="53" applyNumberFormat="1" applyFont="1" applyFill="1" applyBorder="1" applyAlignment="1">
      <alignment/>
    </xf>
    <xf numFmtId="0" fontId="7" fillId="0" borderId="30" xfId="69" applyFont="1" applyBorder="1" applyAlignment="1">
      <alignment horizontal="center" wrapText="1"/>
    </xf>
    <xf numFmtId="0" fontId="7" fillId="0" borderId="31" xfId="69" applyFont="1" applyBorder="1" applyAlignment="1">
      <alignment horizontal="center"/>
    </xf>
    <xf numFmtId="0" fontId="7" fillId="0" borderId="10" xfId="69" applyFont="1" applyBorder="1" applyAlignment="1">
      <alignment horizontal="center" wrapText="1"/>
    </xf>
    <xf numFmtId="0" fontId="7" fillId="0" borderId="28" xfId="69" applyFont="1" applyBorder="1" applyAlignment="1">
      <alignment horizontal="center"/>
    </xf>
    <xf numFmtId="0" fontId="7" fillId="0" borderId="32" xfId="69" applyFont="1" applyBorder="1" applyAlignment="1">
      <alignment horizontal="center"/>
    </xf>
    <xf numFmtId="0" fontId="7" fillId="0" borderId="26" xfId="69" applyFont="1" applyBorder="1" applyAlignment="1">
      <alignment horizontal="center"/>
    </xf>
    <xf numFmtId="0" fontId="12" fillId="0" borderId="26" xfId="69" applyFont="1" applyBorder="1" applyAlignment="1">
      <alignment horizontal="center"/>
    </xf>
    <xf numFmtId="0" fontId="7" fillId="34" borderId="26" xfId="69" applyFont="1" applyFill="1" applyBorder="1" applyAlignment="1">
      <alignment horizontal="left"/>
    </xf>
    <xf numFmtId="37" fontId="7" fillId="34" borderId="27" xfId="69" applyNumberFormat="1" applyFont="1" applyFill="1" applyBorder="1" applyAlignment="1">
      <alignment horizontal="center"/>
    </xf>
    <xf numFmtId="0" fontId="7" fillId="35" borderId="23" xfId="69" applyFont="1" applyFill="1" applyBorder="1" applyAlignment="1">
      <alignment horizontal="center"/>
    </xf>
    <xf numFmtId="166" fontId="10" fillId="0" borderId="29" xfId="53" applyNumberFormat="1" applyFont="1" applyBorder="1" applyAlignment="1">
      <alignment/>
    </xf>
    <xf numFmtId="166" fontId="10" fillId="36" borderId="23" xfId="53" applyNumberFormat="1" applyFont="1" applyFill="1" applyBorder="1" applyAlignment="1">
      <alignment/>
    </xf>
    <xf numFmtId="0" fontId="7" fillId="0" borderId="28" xfId="69" applyFont="1" applyBorder="1" applyAlignment="1">
      <alignment horizontal="center" wrapText="1"/>
    </xf>
    <xf numFmtId="43" fontId="7" fillId="0" borderId="28" xfId="53" applyFont="1" applyBorder="1" applyAlignment="1">
      <alignment horizontal="center" wrapText="1"/>
    </xf>
    <xf numFmtId="0" fontId="7" fillId="0" borderId="26" xfId="69" applyFont="1" applyBorder="1" applyAlignment="1">
      <alignment horizontal="center" wrapText="1"/>
    </xf>
    <xf numFmtId="0" fontId="7" fillId="0" borderId="25" xfId="69" applyFont="1" applyBorder="1" applyAlignment="1">
      <alignment horizontal="center"/>
    </xf>
    <xf numFmtId="0" fontId="7" fillId="0" borderId="29" xfId="69" applyFont="1" applyBorder="1" applyAlignment="1">
      <alignment horizontal="center"/>
    </xf>
    <xf numFmtId="0" fontId="7" fillId="0" borderId="0" xfId="69" applyFont="1" applyBorder="1" applyAlignment="1">
      <alignment horizontal="center"/>
    </xf>
    <xf numFmtId="0" fontId="7" fillId="0" borderId="25" xfId="69" applyFont="1" applyBorder="1" applyAlignment="1">
      <alignment horizontal="center" wrapText="1"/>
    </xf>
    <xf numFmtId="43" fontId="7" fillId="0" borderId="25" xfId="53" applyFont="1" applyBorder="1" applyAlignment="1">
      <alignment horizontal="center" wrapText="1"/>
    </xf>
    <xf numFmtId="166" fontId="10" fillId="0" borderId="29" xfId="42" applyNumberFormat="1" applyFont="1" applyBorder="1" applyAlignment="1">
      <alignment horizontal="center"/>
    </xf>
    <xf numFmtId="166" fontId="10" fillId="36" borderId="23" xfId="42" applyNumberFormat="1" applyFont="1" applyFill="1" applyBorder="1" applyAlignment="1">
      <alignment horizontal="center"/>
    </xf>
    <xf numFmtId="2" fontId="10" fillId="0" borderId="29" xfId="42" applyNumberFormat="1" applyFont="1" applyBorder="1" applyAlignment="1">
      <alignment horizontal="center"/>
    </xf>
    <xf numFmtId="2" fontId="10" fillId="36" borderId="23" xfId="42" applyNumberFormat="1" applyFont="1" applyFill="1" applyBorder="1" applyAlignment="1">
      <alignment horizontal="center"/>
    </xf>
    <xf numFmtId="1" fontId="10" fillId="0" borderId="29" xfId="42" applyNumberFormat="1" applyFont="1" applyBorder="1" applyAlignment="1">
      <alignment horizontal="center"/>
    </xf>
    <xf numFmtId="1" fontId="10" fillId="36" borderId="23" xfId="42" applyNumberFormat="1" applyFont="1" applyFill="1" applyBorder="1" applyAlignment="1">
      <alignment horizontal="center"/>
    </xf>
    <xf numFmtId="43" fontId="7" fillId="0" borderId="27" xfId="53" applyFont="1" applyBorder="1" applyAlignment="1">
      <alignment horizontal="center" wrapText="1"/>
    </xf>
    <xf numFmtId="43" fontId="18" fillId="0" borderId="30" xfId="44" applyFont="1" applyBorder="1" applyAlignment="1">
      <alignment horizontal="center" wrapText="1"/>
    </xf>
    <xf numFmtId="43" fontId="7" fillId="0" borderId="33" xfId="53" applyFont="1" applyBorder="1" applyAlignment="1">
      <alignment horizontal="center" wrapText="1"/>
    </xf>
    <xf numFmtId="43" fontId="7" fillId="0" borderId="23" xfId="53" applyFont="1" applyBorder="1" applyAlignment="1">
      <alignment horizontal="center" wrapText="1"/>
    </xf>
    <xf numFmtId="43" fontId="7" fillId="0" borderId="26" xfId="53" applyFont="1" applyBorder="1" applyAlignment="1">
      <alignment horizontal="center" wrapText="1"/>
    </xf>
    <xf numFmtId="43" fontId="18" fillId="0" borderId="10" xfId="44" applyFont="1" applyBorder="1" applyAlignment="1">
      <alignment horizontal="center" wrapText="1"/>
    </xf>
    <xf numFmtId="166" fontId="7" fillId="0" borderId="23" xfId="53" applyNumberFormat="1" applyFont="1" applyBorder="1" applyAlignment="1">
      <alignment horizontal="center" wrapText="1"/>
    </xf>
    <xf numFmtId="166" fontId="7" fillId="0" borderId="33" xfId="53" applyNumberFormat="1" applyFont="1" applyBorder="1" applyAlignment="1">
      <alignment horizontal="center" wrapText="1"/>
    </xf>
    <xf numFmtId="43" fontId="7" fillId="0" borderId="34" xfId="53" applyFont="1" applyBorder="1" applyAlignment="1">
      <alignment horizontal="center" wrapText="1"/>
    </xf>
    <xf numFmtId="43" fontId="7" fillId="0" borderId="30" xfId="53" applyFont="1" applyBorder="1" applyAlignment="1">
      <alignment horizontal="center" wrapText="1"/>
    </xf>
    <xf numFmtId="43" fontId="7" fillId="0" borderId="10" xfId="53" applyFont="1" applyBorder="1" applyAlignment="1">
      <alignment horizontal="center" wrapText="1"/>
    </xf>
    <xf numFmtId="166" fontId="10" fillId="0" borderId="35" xfId="42" applyNumberFormat="1" applyFont="1" applyBorder="1" applyAlignment="1">
      <alignment horizontal="center"/>
    </xf>
    <xf numFmtId="166" fontId="10" fillId="36" borderId="33" xfId="42" applyNumberFormat="1" applyFont="1" applyFill="1" applyBorder="1" applyAlignment="1">
      <alignment horizontal="center"/>
    </xf>
    <xf numFmtId="166" fontId="7" fillId="34" borderId="33" xfId="42" applyNumberFormat="1" applyFont="1" applyFill="1" applyBorder="1" applyAlignment="1">
      <alignment horizontal="center"/>
    </xf>
    <xf numFmtId="166" fontId="7" fillId="34" borderId="23" xfId="42" applyNumberFormat="1" applyFont="1" applyFill="1" applyBorder="1" applyAlignment="1">
      <alignment horizontal="center"/>
    </xf>
    <xf numFmtId="166" fontId="7" fillId="34" borderId="18" xfId="42" applyNumberFormat="1" applyFont="1" applyFill="1" applyBorder="1" applyAlignment="1">
      <alignment horizontal="center"/>
    </xf>
    <xf numFmtId="43" fontId="10" fillId="0" borderId="29" xfId="42" applyNumberFormat="1" applyFont="1" applyBorder="1" applyAlignment="1">
      <alignment horizontal="center"/>
    </xf>
    <xf numFmtId="43" fontId="10" fillId="36" borderId="23" xfId="42" applyNumberFormat="1" applyFont="1" applyFill="1" applyBorder="1" applyAlignment="1">
      <alignment horizontal="center"/>
    </xf>
    <xf numFmtId="43" fontId="7" fillId="34" borderId="33" xfId="42" applyNumberFormat="1" applyFont="1" applyFill="1" applyBorder="1" applyAlignment="1">
      <alignment horizontal="center"/>
    </xf>
    <xf numFmtId="164" fontId="7" fillId="34" borderId="33" xfId="42" applyNumberFormat="1" applyFont="1" applyFill="1" applyBorder="1" applyAlignment="1">
      <alignment horizontal="center"/>
    </xf>
    <xf numFmtId="1" fontId="7" fillId="34" borderId="33" xfId="42" applyNumberFormat="1" applyFont="1" applyFill="1" applyBorder="1" applyAlignment="1">
      <alignment horizontal="center"/>
    </xf>
    <xf numFmtId="0" fontId="7" fillId="35" borderId="33" xfId="69" applyFont="1" applyFill="1" applyBorder="1" applyAlignment="1">
      <alignment horizontal="center"/>
    </xf>
    <xf numFmtId="0" fontId="7" fillId="35" borderId="18" xfId="69" applyFont="1" applyFill="1" applyBorder="1" applyAlignment="1">
      <alignment horizontal="center"/>
    </xf>
    <xf numFmtId="2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 vertical="top" wrapText="1"/>
    </xf>
    <xf numFmtId="0" fontId="0" fillId="37" borderId="0" xfId="0" applyFill="1" applyAlignment="1">
      <alignment vertical="top" wrapText="1"/>
    </xf>
    <xf numFmtId="0" fontId="0" fillId="38" borderId="0" xfId="0" applyFill="1" applyAlignment="1">
      <alignment vertical="top" wrapText="1"/>
    </xf>
    <xf numFmtId="0" fontId="2" fillId="0" borderId="0" xfId="84" applyAlignment="1">
      <alignment vertical="top"/>
      <protection/>
    </xf>
    <xf numFmtId="0" fontId="2" fillId="0" borderId="0" xfId="84" applyBorder="1" applyAlignment="1">
      <alignment vertical="top"/>
      <protection/>
    </xf>
    <xf numFmtId="0" fontId="2" fillId="0" borderId="0" xfId="84" applyFill="1" applyAlignment="1">
      <alignment vertical="top"/>
      <protection/>
    </xf>
    <xf numFmtId="0" fontId="2" fillId="0" borderId="35" xfId="84" applyBorder="1" applyAlignment="1">
      <alignment vertical="top"/>
      <protection/>
    </xf>
    <xf numFmtId="0" fontId="2" fillId="0" borderId="27" xfId="84" applyFont="1" applyBorder="1" applyAlignment="1">
      <alignment horizontal="left" vertical="top" wrapText="1"/>
      <protection/>
    </xf>
    <xf numFmtId="0" fontId="2" fillId="0" borderId="36" xfId="84" applyFont="1" applyBorder="1" applyAlignment="1">
      <alignment horizontal="left" vertical="top" wrapText="1"/>
      <protection/>
    </xf>
    <xf numFmtId="0" fontId="2" fillId="33" borderId="23" xfId="84" applyFont="1" applyFill="1" applyBorder="1" applyAlignment="1">
      <alignment horizontal="left" vertical="center" wrapText="1"/>
      <protection/>
    </xf>
    <xf numFmtId="0" fontId="10" fillId="33" borderId="23" xfId="84" applyFont="1" applyFill="1" applyBorder="1" applyAlignment="1">
      <alignment horizontal="left" vertical="center" wrapText="1"/>
      <protection/>
    </xf>
    <xf numFmtId="0" fontId="10" fillId="33" borderId="32" xfId="84" applyFont="1" applyFill="1" applyBorder="1" applyAlignment="1">
      <alignment horizontal="left" vertical="center" wrapText="1"/>
      <protection/>
    </xf>
    <xf numFmtId="0" fontId="2" fillId="0" borderId="37" xfId="84" applyFont="1" applyBorder="1" applyAlignment="1">
      <alignment vertical="top" wrapText="1"/>
      <protection/>
    </xf>
    <xf numFmtId="0" fontId="2" fillId="33" borderId="38" xfId="84" applyFont="1" applyFill="1" applyBorder="1" applyAlignment="1">
      <alignment vertical="center" wrapText="1"/>
      <protection/>
    </xf>
    <xf numFmtId="0" fontId="2" fillId="33" borderId="39" xfId="84" applyFont="1" applyFill="1" applyBorder="1" applyAlignment="1">
      <alignment vertical="center" wrapText="1"/>
      <protection/>
    </xf>
    <xf numFmtId="0" fontId="2" fillId="33" borderId="10" xfId="84" applyFont="1" applyFill="1" applyBorder="1" applyAlignment="1">
      <alignment vertical="center" wrapText="1"/>
      <protection/>
    </xf>
    <xf numFmtId="0" fontId="16" fillId="33" borderId="23" xfId="84" applyFont="1" applyFill="1" applyBorder="1" applyAlignment="1">
      <alignment horizontal="left" vertical="center" wrapText="1"/>
      <protection/>
    </xf>
    <xf numFmtId="0" fontId="2" fillId="33" borderId="32" xfId="84" applyFont="1" applyFill="1" applyBorder="1" applyAlignment="1">
      <alignment horizontal="left" vertical="center" wrapText="1"/>
      <protection/>
    </xf>
    <xf numFmtId="0" fontId="2" fillId="0" borderId="37" xfId="84" applyFont="1" applyFill="1" applyBorder="1" applyAlignment="1">
      <alignment vertical="top" wrapText="1"/>
      <protection/>
    </xf>
    <xf numFmtId="0" fontId="2" fillId="33" borderId="39" xfId="84" applyFont="1" applyFill="1" applyBorder="1" applyAlignment="1">
      <alignment horizontal="left" vertical="center" wrapText="1"/>
      <protection/>
    </xf>
    <xf numFmtId="0" fontId="2" fillId="0" borderId="23" xfId="84" applyFont="1" applyBorder="1" applyAlignment="1">
      <alignment wrapText="1"/>
      <protection/>
    </xf>
    <xf numFmtId="0" fontId="2" fillId="0" borderId="40" xfId="84" applyFont="1" applyBorder="1" applyAlignment="1">
      <alignment wrapText="1"/>
      <protection/>
    </xf>
    <xf numFmtId="0" fontId="2" fillId="33" borderId="38" xfId="84" applyFont="1" applyFill="1" applyBorder="1" applyAlignment="1">
      <alignment horizontal="left" vertical="center" wrapText="1"/>
      <protection/>
    </xf>
    <xf numFmtId="0" fontId="2" fillId="0" borderId="37" xfId="84" applyFont="1" applyBorder="1" applyAlignment="1">
      <alignment wrapText="1"/>
      <protection/>
    </xf>
    <xf numFmtId="0" fontId="2" fillId="33" borderId="18" xfId="84" applyFont="1" applyFill="1" applyBorder="1" applyAlignment="1">
      <alignment horizontal="left" vertical="center" wrapText="1"/>
      <protection/>
    </xf>
    <xf numFmtId="0" fontId="2" fillId="0" borderId="18" xfId="84" applyFont="1" applyBorder="1" applyAlignment="1">
      <alignment wrapText="1"/>
      <protection/>
    </xf>
    <xf numFmtId="0" fontId="17" fillId="39" borderId="41" xfId="86" applyFont="1" applyFill="1" applyBorder="1">
      <alignment/>
      <protection/>
    </xf>
    <xf numFmtId="0" fontId="17" fillId="39" borderId="31" xfId="86" applyFont="1" applyFill="1" applyBorder="1">
      <alignment/>
      <protection/>
    </xf>
    <xf numFmtId="49" fontId="17" fillId="39" borderId="31" xfId="0" applyNumberFormat="1" applyFont="1" applyFill="1" applyBorder="1" applyAlignment="1">
      <alignment horizontal="center"/>
    </xf>
    <xf numFmtId="49" fontId="17" fillId="39" borderId="32" xfId="0" applyNumberFormat="1" applyFont="1" applyFill="1" applyBorder="1" applyAlignment="1">
      <alignment horizontal="center"/>
    </xf>
    <xf numFmtId="0" fontId="9" fillId="0" borderId="35" xfId="86" applyFont="1" applyBorder="1">
      <alignment/>
      <protection/>
    </xf>
    <xf numFmtId="0" fontId="9" fillId="0" borderId="0" xfId="86" applyFont="1" applyBorder="1">
      <alignment/>
      <protection/>
    </xf>
    <xf numFmtId="0" fontId="9" fillId="0" borderId="29" xfId="86" applyFont="1" applyBorder="1">
      <alignment/>
      <protection/>
    </xf>
    <xf numFmtId="0" fontId="14" fillId="0" borderId="35" xfId="86" applyFont="1" applyBorder="1">
      <alignment/>
      <protection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15" fillId="0" borderId="35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" fontId="9" fillId="0" borderId="0" xfId="86" applyNumberFormat="1" applyFont="1" applyFill="1" applyBorder="1" applyAlignment="1">
      <alignment horizontal="center"/>
      <protection/>
    </xf>
    <xf numFmtId="1" fontId="9" fillId="0" borderId="0" xfId="86" applyNumberFormat="1" applyFont="1" applyBorder="1" applyAlignment="1">
      <alignment horizontal="center"/>
      <protection/>
    </xf>
    <xf numFmtId="1" fontId="9" fillId="0" borderId="29" xfId="86" applyNumberFormat="1" applyFont="1" applyBorder="1" applyAlignment="1">
      <alignment horizontal="center"/>
      <protection/>
    </xf>
    <xf numFmtId="1" fontId="9" fillId="0" borderId="0" xfId="86" applyNumberFormat="1" applyFont="1" applyBorder="1">
      <alignment/>
      <protection/>
    </xf>
    <xf numFmtId="1" fontId="9" fillId="0" borderId="29" xfId="86" applyNumberFormat="1" applyFont="1" applyBorder="1">
      <alignment/>
      <protection/>
    </xf>
    <xf numFmtId="0" fontId="9" fillId="0" borderId="34" xfId="86" applyFont="1" applyBorder="1">
      <alignment/>
      <protection/>
    </xf>
    <xf numFmtId="0" fontId="9" fillId="0" borderId="30" xfId="86" applyFont="1" applyBorder="1">
      <alignment/>
      <protection/>
    </xf>
    <xf numFmtId="0" fontId="11" fillId="0" borderId="30" xfId="0" applyFont="1" applyBorder="1" applyAlignment="1">
      <alignment/>
    </xf>
    <xf numFmtId="0" fontId="9" fillId="0" borderId="10" xfId="86" applyFont="1" applyBorder="1">
      <alignment/>
      <protection/>
    </xf>
    <xf numFmtId="0" fontId="4" fillId="0" borderId="0" xfId="84" applyFont="1" applyBorder="1" applyAlignment="1">
      <alignment vertical="top"/>
      <protection/>
    </xf>
    <xf numFmtId="0" fontId="21" fillId="0" borderId="42" xfId="84" applyFont="1" applyBorder="1" applyAlignment="1">
      <alignment vertical="top"/>
      <protection/>
    </xf>
    <xf numFmtId="0" fontId="16" fillId="0" borderId="31" xfId="69" applyFont="1" applyFill="1" applyBorder="1" applyAlignment="1">
      <alignment vertical="top"/>
    </xf>
    <xf numFmtId="0" fontId="73" fillId="0" borderId="32" xfId="69" applyFont="1" applyFill="1" applyBorder="1" applyAlignment="1">
      <alignment vertical="top"/>
    </xf>
    <xf numFmtId="0" fontId="73" fillId="0" borderId="31" xfId="69" applyFont="1" applyFill="1" applyBorder="1" applyAlignment="1">
      <alignment vertical="top"/>
    </xf>
    <xf numFmtId="0" fontId="2" fillId="0" borderId="0" xfId="69" applyFont="1" applyFill="1" applyBorder="1" applyAlignment="1" quotePrefix="1">
      <alignment horizontal="left"/>
    </xf>
    <xf numFmtId="0" fontId="7" fillId="0" borderId="41" xfId="69" applyFont="1" applyFill="1" applyBorder="1" applyAlignment="1">
      <alignment horizontal="right" vertical="top"/>
    </xf>
    <xf numFmtId="0" fontId="2" fillId="0" borderId="18" xfId="84" applyFont="1" applyFill="1" applyBorder="1" applyAlignment="1">
      <alignment horizontal="center" vertical="center" wrapText="1"/>
      <protection/>
    </xf>
    <xf numFmtId="0" fontId="2" fillId="0" borderId="11" xfId="84" applyFont="1" applyBorder="1" applyAlignment="1">
      <alignment horizontal="left" vertical="top" wrapText="1"/>
      <protection/>
    </xf>
    <xf numFmtId="0" fontId="2" fillId="0" borderId="14" xfId="84" applyFont="1" applyFill="1" applyBorder="1" applyAlignment="1">
      <alignment horizontal="left" vertical="top" wrapText="1"/>
      <protection/>
    </xf>
    <xf numFmtId="0" fontId="2" fillId="0" borderId="11" xfId="84" applyFont="1" applyFill="1" applyBorder="1" applyAlignment="1">
      <alignment horizontal="left" vertical="top" wrapText="1"/>
      <protection/>
    </xf>
    <xf numFmtId="0" fontId="2" fillId="0" borderId="14" xfId="84" applyFont="1" applyBorder="1" applyAlignment="1">
      <alignment horizontal="left" vertical="top" wrapText="1"/>
      <protection/>
    </xf>
    <xf numFmtId="0" fontId="2" fillId="0" borderId="12" xfId="84" applyFont="1" applyFill="1" applyBorder="1" applyAlignment="1">
      <alignment vertical="top" wrapText="1"/>
      <protection/>
    </xf>
    <xf numFmtId="0" fontId="2" fillId="0" borderId="16" xfId="84" applyFont="1" applyBorder="1" applyAlignment="1">
      <alignment horizontal="left" vertical="top" wrapText="1"/>
      <protection/>
    </xf>
    <xf numFmtId="0" fontId="2" fillId="33" borderId="29" xfId="84" applyFont="1" applyFill="1" applyBorder="1" applyAlignment="1">
      <alignment horizontal="left" vertical="center" wrapText="1"/>
      <protection/>
    </xf>
    <xf numFmtId="0" fontId="7" fillId="0" borderId="11" xfId="84" applyFont="1" applyFill="1" applyBorder="1" applyAlignment="1">
      <alignment horizontal="left" vertical="top" wrapText="1"/>
      <protection/>
    </xf>
    <xf numFmtId="0" fontId="7" fillId="0" borderId="11" xfId="84" applyFont="1" applyFill="1" applyBorder="1" applyAlignment="1">
      <alignment vertical="top" wrapText="1"/>
      <protection/>
    </xf>
    <xf numFmtId="0" fontId="2" fillId="0" borderId="18" xfId="84" applyFont="1" applyFill="1" applyBorder="1" applyAlignment="1">
      <alignment wrapText="1"/>
      <protection/>
    </xf>
    <xf numFmtId="0" fontId="2" fillId="0" borderId="23" xfId="84" applyFont="1" applyFill="1" applyBorder="1" applyAlignment="1">
      <alignment horizontal="left" vertical="center" wrapText="1"/>
      <protection/>
    </xf>
    <xf numFmtId="0" fontId="23" fillId="0" borderId="18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" fillId="0" borderId="43" xfId="84" applyFont="1" applyBorder="1" applyAlignment="1">
      <alignment horizontal="left" vertical="top" wrapText="1"/>
      <protection/>
    </xf>
    <xf numFmtId="0" fontId="2" fillId="33" borderId="44" xfId="84" applyFont="1" applyFill="1" applyBorder="1" applyAlignment="1">
      <alignment horizontal="left" vertical="center" wrapText="1"/>
      <protection/>
    </xf>
    <xf numFmtId="0" fontId="2" fillId="0" borderId="42" xfId="84" applyFont="1" applyBorder="1" applyAlignment="1">
      <alignment wrapText="1"/>
      <protection/>
    </xf>
    <xf numFmtId="0" fontId="2" fillId="0" borderId="13" xfId="84" applyFont="1" applyFill="1" applyBorder="1" applyAlignment="1">
      <alignment horizontal="left" vertical="top" wrapText="1"/>
      <protection/>
    </xf>
    <xf numFmtId="0" fontId="2" fillId="0" borderId="45" xfId="84" applyFont="1" applyBorder="1" applyAlignment="1">
      <alignment wrapText="1"/>
      <protection/>
    </xf>
    <xf numFmtId="0" fontId="7" fillId="0" borderId="18" xfId="84" applyFont="1" applyFill="1" applyBorder="1" applyAlignment="1">
      <alignment vertical="top" wrapText="1"/>
      <protection/>
    </xf>
    <xf numFmtId="0" fontId="7" fillId="0" borderId="23" xfId="84" applyFont="1" applyFill="1" applyBorder="1" applyAlignment="1">
      <alignment vertical="top" wrapText="1"/>
      <protection/>
    </xf>
    <xf numFmtId="0" fontId="2" fillId="33" borderId="46" xfId="84" applyFont="1" applyFill="1" applyBorder="1" applyAlignment="1">
      <alignment vertical="center" wrapText="1"/>
      <protection/>
    </xf>
    <xf numFmtId="0" fontId="2" fillId="33" borderId="39" xfId="84" applyFont="1" applyFill="1" applyBorder="1" applyAlignment="1">
      <alignment vertical="center"/>
      <protection/>
    </xf>
    <xf numFmtId="0" fontId="2" fillId="0" borderId="11" xfId="84" applyFont="1" applyFill="1" applyBorder="1" applyAlignment="1">
      <alignment vertical="top" wrapText="1"/>
      <protection/>
    </xf>
    <xf numFmtId="0" fontId="7" fillId="0" borderId="11" xfId="84" applyFont="1" applyFill="1" applyBorder="1" applyAlignment="1">
      <alignment vertical="center" wrapText="1"/>
      <protection/>
    </xf>
    <xf numFmtId="0" fontId="2" fillId="0" borderId="18" xfId="84" applyFont="1" applyFill="1" applyBorder="1" applyAlignment="1">
      <alignment vertical="center" wrapText="1"/>
      <protection/>
    </xf>
    <xf numFmtId="0" fontId="2" fillId="0" borderId="18" xfId="84" applyFont="1" applyFill="1" applyBorder="1" applyAlignment="1">
      <alignment horizontal="left" vertical="top" wrapText="1"/>
      <protection/>
    </xf>
    <xf numFmtId="0" fontId="2" fillId="0" borderId="12" xfId="84" applyFont="1" applyBorder="1" applyAlignment="1">
      <alignment wrapText="1"/>
      <protection/>
    </xf>
    <xf numFmtId="0" fontId="2" fillId="0" borderId="16" xfId="84" applyFont="1" applyBorder="1" applyAlignment="1">
      <alignment vertical="top" wrapText="1"/>
      <protection/>
    </xf>
    <xf numFmtId="0" fontId="2" fillId="0" borderId="11" xfId="84" applyFont="1" applyBorder="1" applyAlignment="1">
      <alignment vertical="top" wrapText="1"/>
      <protection/>
    </xf>
    <xf numFmtId="0" fontId="2" fillId="33" borderId="27" xfId="84" applyFont="1" applyFill="1" applyBorder="1" applyAlignment="1">
      <alignment horizontal="left" vertical="center" wrapText="1"/>
      <protection/>
    </xf>
    <xf numFmtId="0" fontId="2" fillId="0" borderId="47" xfId="84" applyFont="1" applyBorder="1" applyAlignment="1">
      <alignment vertical="top" wrapText="1"/>
      <protection/>
    </xf>
    <xf numFmtId="0" fontId="2" fillId="33" borderId="48" xfId="84" applyFont="1" applyFill="1" applyBorder="1" applyAlignment="1">
      <alignment horizontal="left" vertical="center" wrapText="1"/>
      <protection/>
    </xf>
    <xf numFmtId="0" fontId="2" fillId="0" borderId="13" xfId="84" applyFont="1" applyBorder="1" applyAlignment="1">
      <alignment vertical="top" wrapText="1"/>
      <protection/>
    </xf>
    <xf numFmtId="0" fontId="2" fillId="0" borderId="18" xfId="0" applyFont="1" applyBorder="1" applyAlignment="1">
      <alignment horizontal="center" vertical="top"/>
    </xf>
    <xf numFmtId="3" fontId="2" fillId="0" borderId="18" xfId="0" applyNumberFormat="1" applyFont="1" applyBorder="1" applyAlignment="1">
      <alignment horizontal="center" vertical="top"/>
    </xf>
    <xf numFmtId="0" fontId="2" fillId="0" borderId="49" xfId="84" applyFont="1" applyBorder="1" applyAlignment="1">
      <alignment vertical="top" wrapText="1"/>
      <protection/>
    </xf>
    <xf numFmtId="0" fontId="2" fillId="0" borderId="50" xfId="84" applyFont="1" applyBorder="1" applyAlignment="1">
      <alignment vertical="top" wrapText="1"/>
      <protection/>
    </xf>
    <xf numFmtId="0" fontId="2" fillId="33" borderId="21" xfId="84" applyFont="1" applyFill="1" applyBorder="1" applyAlignment="1">
      <alignment horizontal="left" vertical="center" wrapText="1"/>
      <protection/>
    </xf>
    <xf numFmtId="0" fontId="2" fillId="0" borderId="0" xfId="84" applyFont="1" applyBorder="1" applyAlignment="1">
      <alignment wrapText="1"/>
      <protection/>
    </xf>
    <xf numFmtId="0" fontId="2" fillId="0" borderId="0" xfId="84" applyFont="1" applyBorder="1" applyAlignment="1">
      <alignment vertical="top" wrapText="1"/>
      <protection/>
    </xf>
    <xf numFmtId="0" fontId="2" fillId="0" borderId="0" xfId="84" applyFont="1" applyBorder="1" applyAlignment="1">
      <alignment vertical="top"/>
      <protection/>
    </xf>
    <xf numFmtId="0" fontId="7" fillId="0" borderId="27" xfId="69" applyFont="1" applyBorder="1" applyAlignment="1">
      <alignment horizontal="center" wrapText="1"/>
    </xf>
    <xf numFmtId="0" fontId="2" fillId="0" borderId="28" xfId="69" applyFont="1" applyBorder="1" applyAlignment="1">
      <alignment horizontal="center"/>
    </xf>
    <xf numFmtId="166" fontId="2" fillId="0" borderId="28" xfId="53" applyNumberFormat="1" applyFont="1" applyBorder="1" applyAlignment="1">
      <alignment/>
    </xf>
    <xf numFmtId="1" fontId="2" fillId="0" borderId="28" xfId="69" applyNumberFormat="1" applyFont="1" applyBorder="1" applyAlignment="1">
      <alignment horizontal="center"/>
    </xf>
    <xf numFmtId="2" fontId="2" fillId="0" borderId="32" xfId="69" applyNumberFormat="1" applyFont="1" applyBorder="1" applyAlignment="1">
      <alignment horizontal="center"/>
    </xf>
    <xf numFmtId="1" fontId="2" fillId="0" borderId="32" xfId="69" applyNumberFormat="1" applyFont="1" applyBorder="1" applyAlignment="1">
      <alignment horizontal="center"/>
    </xf>
    <xf numFmtId="0" fontId="2" fillId="36" borderId="27" xfId="69" applyFont="1" applyFill="1" applyBorder="1" applyAlignment="1">
      <alignment horizontal="center"/>
    </xf>
    <xf numFmtId="166" fontId="2" fillId="36" borderId="27" xfId="53" applyNumberFormat="1" applyFont="1" applyFill="1" applyBorder="1" applyAlignment="1">
      <alignment/>
    </xf>
    <xf numFmtId="1" fontId="2" fillId="36" borderId="27" xfId="69" applyNumberFormat="1" applyFont="1" applyFill="1" applyBorder="1" applyAlignment="1">
      <alignment horizontal="center"/>
    </xf>
    <xf numFmtId="2" fontId="2" fillId="36" borderId="23" xfId="69" applyNumberFormat="1" applyFont="1" applyFill="1" applyBorder="1" applyAlignment="1">
      <alignment horizontal="center"/>
    </xf>
    <xf numFmtId="1" fontId="2" fillId="36" borderId="23" xfId="69" applyNumberFormat="1" applyFont="1" applyFill="1" applyBorder="1" applyAlignment="1">
      <alignment horizontal="center"/>
    </xf>
    <xf numFmtId="0" fontId="2" fillId="0" borderId="25" xfId="69" applyFont="1" applyBorder="1" applyAlignment="1">
      <alignment horizontal="center"/>
    </xf>
    <xf numFmtId="166" fontId="2" fillId="0" borderId="25" xfId="53" applyNumberFormat="1" applyFont="1" applyBorder="1" applyAlignment="1">
      <alignment/>
    </xf>
    <xf numFmtId="1" fontId="2" fillId="0" borderId="25" xfId="69" applyNumberFormat="1" applyFont="1" applyBorder="1" applyAlignment="1">
      <alignment horizontal="center"/>
    </xf>
    <xf numFmtId="2" fontId="2" fillId="0" borderId="29" xfId="69" applyNumberFormat="1" applyFont="1" applyBorder="1" applyAlignment="1">
      <alignment horizontal="center"/>
    </xf>
    <xf numFmtId="1" fontId="2" fillId="0" borderId="29" xfId="69" applyNumberFormat="1" applyFont="1" applyBorder="1" applyAlignment="1">
      <alignment horizontal="center"/>
    </xf>
    <xf numFmtId="2" fontId="2" fillId="0" borderId="29" xfId="69" applyNumberFormat="1" applyFont="1" applyFill="1" applyBorder="1" applyAlignment="1">
      <alignment horizontal="center"/>
    </xf>
    <xf numFmtId="0" fontId="2" fillId="0" borderId="29" xfId="69" applyFont="1" applyBorder="1" applyAlignment="1">
      <alignment horizontal="center"/>
    </xf>
    <xf numFmtId="0" fontId="2" fillId="0" borderId="0" xfId="69" applyFont="1" applyAlignment="1">
      <alignment vertical="top"/>
    </xf>
    <xf numFmtId="0" fontId="23" fillId="0" borderId="0" xfId="69" applyFont="1" applyAlignment="1">
      <alignment vertical="top" wrapText="1"/>
    </xf>
    <xf numFmtId="0" fontId="2" fillId="0" borderId="38" xfId="84" applyFont="1" applyBorder="1" applyAlignment="1">
      <alignment horizontal="left" vertical="top" wrapText="1"/>
      <protection/>
    </xf>
    <xf numFmtId="0" fontId="4" fillId="0" borderId="0" xfId="85" applyFont="1" applyBorder="1" applyAlignment="1">
      <alignment vertical="top"/>
      <protection/>
    </xf>
    <xf numFmtId="0" fontId="25" fillId="0" borderId="0" xfId="85" applyFont="1" applyBorder="1" applyAlignment="1">
      <alignment vertical="top"/>
      <protection/>
    </xf>
    <xf numFmtId="0" fontId="2" fillId="0" borderId="11" xfId="84" applyFont="1" applyFill="1" applyBorder="1" applyAlignment="1">
      <alignment horizontal="left" vertical="top" wrapText="1"/>
      <protection/>
    </xf>
    <xf numFmtId="0" fontId="2" fillId="0" borderId="20" xfId="84" applyFont="1" applyFill="1" applyBorder="1" applyAlignment="1">
      <alignment horizontal="left" vertical="top" wrapText="1"/>
      <protection/>
    </xf>
    <xf numFmtId="0" fontId="2" fillId="0" borderId="47" xfId="84" applyFont="1" applyFill="1" applyBorder="1" applyAlignment="1">
      <alignment horizontal="left" vertical="center" wrapText="1"/>
      <protection/>
    </xf>
    <xf numFmtId="0" fontId="2" fillId="0" borderId="50" xfId="84" applyFont="1" applyFill="1" applyBorder="1" applyAlignment="1">
      <alignment horizontal="left" vertical="center" wrapText="1"/>
      <protection/>
    </xf>
    <xf numFmtId="0" fontId="16" fillId="33" borderId="51" xfId="84" applyFont="1" applyFill="1" applyBorder="1" applyAlignment="1">
      <alignment horizontal="left" vertical="center" wrapText="1"/>
      <protection/>
    </xf>
    <xf numFmtId="0" fontId="16" fillId="33" borderId="52" xfId="84" applyFont="1" applyFill="1" applyBorder="1" applyAlignment="1">
      <alignment horizontal="left" vertical="center" wrapText="1"/>
      <protection/>
    </xf>
    <xf numFmtId="0" fontId="16" fillId="33" borderId="39" xfId="84" applyFont="1" applyFill="1" applyBorder="1" applyAlignment="1">
      <alignment horizontal="left" vertical="center" wrapText="1"/>
      <protection/>
    </xf>
    <xf numFmtId="0" fontId="2" fillId="0" borderId="11" xfId="84" applyFill="1" applyBorder="1" applyAlignment="1">
      <alignment horizontal="left" vertical="top" wrapText="1"/>
      <protection/>
    </xf>
    <xf numFmtId="0" fontId="2" fillId="0" borderId="20" xfId="84" applyFill="1" applyBorder="1" applyAlignment="1">
      <alignment horizontal="left" vertical="top" wrapText="1"/>
      <protection/>
    </xf>
    <xf numFmtId="165" fontId="2" fillId="0" borderId="11" xfId="84" applyNumberFormat="1" applyFont="1" applyFill="1" applyBorder="1" applyAlignment="1">
      <alignment horizontal="center" vertical="center" wrapText="1"/>
      <protection/>
    </xf>
    <xf numFmtId="165" fontId="2" fillId="0" borderId="18" xfId="84" applyNumberFormat="1" applyFont="1" applyFill="1" applyBorder="1" applyAlignment="1">
      <alignment horizontal="center" vertical="center" wrapText="1"/>
      <protection/>
    </xf>
    <xf numFmtId="165" fontId="2" fillId="0" borderId="20" xfId="84" applyNumberFormat="1" applyFont="1" applyFill="1" applyBorder="1" applyAlignment="1">
      <alignment horizontal="center" vertical="center" wrapText="1"/>
      <protection/>
    </xf>
    <xf numFmtId="0" fontId="2" fillId="0" borderId="38" xfId="84" applyFill="1" applyBorder="1" applyAlignment="1">
      <alignment horizontal="center" vertical="top" wrapText="1"/>
      <protection/>
    </xf>
    <xf numFmtId="0" fontId="2" fillId="0" borderId="27" xfId="84" applyFill="1" applyBorder="1" applyAlignment="1">
      <alignment horizontal="center" vertical="top" wrapText="1"/>
      <protection/>
    </xf>
    <xf numFmtId="0" fontId="2" fillId="0" borderId="36" xfId="84" applyFill="1" applyBorder="1" applyAlignment="1">
      <alignment horizontal="center" vertical="top" wrapText="1"/>
      <protection/>
    </xf>
    <xf numFmtId="0" fontId="2" fillId="0" borderId="47" xfId="84" applyFont="1" applyFill="1" applyBorder="1" applyAlignment="1">
      <alignment horizontal="center" vertical="center" wrapText="1"/>
      <protection/>
    </xf>
    <xf numFmtId="0" fontId="2" fillId="0" borderId="15" xfId="84" applyFont="1" applyFill="1" applyBorder="1" applyAlignment="1">
      <alignment horizontal="center" vertical="center" wrapText="1"/>
      <protection/>
    </xf>
    <xf numFmtId="0" fontId="2" fillId="0" borderId="50" xfId="84" applyFont="1" applyFill="1" applyBorder="1" applyAlignment="1">
      <alignment horizontal="center" vertical="center" wrapText="1"/>
      <protection/>
    </xf>
    <xf numFmtId="0" fontId="2" fillId="33" borderId="46" xfId="84" applyFont="1" applyFill="1" applyBorder="1" applyAlignment="1">
      <alignment horizontal="left" vertical="center" wrapText="1"/>
      <protection/>
    </xf>
    <xf numFmtId="0" fontId="2" fillId="33" borderId="39" xfId="84" applyFont="1" applyFill="1" applyBorder="1" applyAlignment="1">
      <alignment horizontal="left" vertical="center" wrapText="1"/>
      <protection/>
    </xf>
    <xf numFmtId="0" fontId="2" fillId="33" borderId="53" xfId="84" applyFont="1" applyFill="1" applyBorder="1" applyAlignment="1">
      <alignment horizontal="left" vertical="center" wrapText="1"/>
      <protection/>
    </xf>
    <xf numFmtId="0" fontId="2" fillId="33" borderId="54" xfId="84" applyFont="1" applyFill="1" applyBorder="1" applyAlignment="1">
      <alignment horizontal="left" vertical="center" wrapText="1"/>
      <protection/>
    </xf>
    <xf numFmtId="0" fontId="2" fillId="33" borderId="55" xfId="84" applyFont="1" applyFill="1" applyBorder="1" applyAlignment="1">
      <alignment horizontal="left" vertical="center" wrapText="1"/>
      <protection/>
    </xf>
    <xf numFmtId="0" fontId="2" fillId="0" borderId="38" xfId="84" applyFont="1" applyFill="1" applyBorder="1" applyAlignment="1">
      <alignment horizontal="center" vertical="center" wrapText="1"/>
      <protection/>
    </xf>
    <xf numFmtId="0" fontId="2" fillId="0" borderId="27" xfId="84" applyFont="1" applyFill="1" applyBorder="1" applyAlignment="1">
      <alignment horizontal="center" vertical="center" wrapText="1"/>
      <protection/>
    </xf>
    <xf numFmtId="0" fontId="2" fillId="0" borderId="36" xfId="84" applyFont="1" applyFill="1" applyBorder="1" applyAlignment="1">
      <alignment horizontal="center" vertical="center" wrapText="1"/>
      <protection/>
    </xf>
    <xf numFmtId="0" fontId="2" fillId="0" borderId="11" xfId="84" applyFont="1" applyFill="1" applyBorder="1" applyAlignment="1">
      <alignment horizontal="center" vertical="top" wrapText="1"/>
      <protection/>
    </xf>
    <xf numFmtId="0" fontId="2" fillId="0" borderId="18" xfId="84" applyFont="1" applyFill="1" applyBorder="1" applyAlignment="1">
      <alignment horizontal="center" vertical="top" wrapText="1"/>
      <protection/>
    </xf>
    <xf numFmtId="0" fontId="2" fillId="0" borderId="20" xfId="84" applyFont="1" applyFill="1" applyBorder="1" applyAlignment="1">
      <alignment horizontal="center" vertical="top" wrapText="1"/>
      <protection/>
    </xf>
    <xf numFmtId="0" fontId="2" fillId="0" borderId="38" xfId="84" applyFont="1" applyFill="1" applyBorder="1" applyAlignment="1">
      <alignment horizontal="center" vertical="top" wrapText="1"/>
      <protection/>
    </xf>
    <xf numFmtId="0" fontId="2" fillId="0" borderId="27" xfId="84" applyFont="1" applyFill="1" applyBorder="1" applyAlignment="1">
      <alignment horizontal="center" vertical="top" wrapText="1"/>
      <protection/>
    </xf>
    <xf numFmtId="0" fontId="2" fillId="0" borderId="36" xfId="84" applyFont="1" applyFill="1" applyBorder="1" applyAlignment="1">
      <alignment horizontal="center" vertical="top" wrapText="1"/>
      <protection/>
    </xf>
    <xf numFmtId="0" fontId="7" fillId="0" borderId="11" xfId="84" applyFont="1" applyBorder="1" applyAlignment="1">
      <alignment horizontal="left" vertical="top" wrapText="1"/>
      <protection/>
    </xf>
    <xf numFmtId="0" fontId="2" fillId="0" borderId="20" xfId="84" applyFont="1" applyBorder="1" applyAlignment="1">
      <alignment horizontal="left" vertical="top" wrapText="1"/>
      <protection/>
    </xf>
    <xf numFmtId="0" fontId="7" fillId="0" borderId="11" xfId="84" applyFont="1" applyFill="1" applyBorder="1" applyAlignment="1">
      <alignment horizontal="left" vertical="top" wrapText="1"/>
      <protection/>
    </xf>
    <xf numFmtId="0" fontId="7" fillId="0" borderId="18" xfId="84" applyFont="1" applyFill="1" applyBorder="1" applyAlignment="1">
      <alignment horizontal="left" vertical="top" wrapText="1"/>
      <protection/>
    </xf>
    <xf numFmtId="0" fontId="2" fillId="0" borderId="11" xfId="84" applyFont="1" applyFill="1" applyBorder="1" applyAlignment="1">
      <alignment horizontal="left" vertical="center" wrapText="1"/>
      <protection/>
    </xf>
    <xf numFmtId="0" fontId="2" fillId="0" borderId="20" xfId="84" applyFont="1" applyFill="1" applyBorder="1" applyAlignment="1">
      <alignment vertical="center" wrapText="1"/>
      <protection/>
    </xf>
    <xf numFmtId="0" fontId="2" fillId="0" borderId="11" xfId="84" applyFont="1" applyFill="1" applyBorder="1" applyAlignment="1">
      <alignment horizontal="left" vertical="top" wrapText="1" indent="1"/>
      <protection/>
    </xf>
    <xf numFmtId="0" fontId="2" fillId="0" borderId="20" xfId="84" applyFont="1" applyBorder="1" applyAlignment="1">
      <alignment horizontal="left" vertical="top" wrapText="1" indent="1"/>
      <protection/>
    </xf>
    <xf numFmtId="0" fontId="8" fillId="0" borderId="56" xfId="84" applyFont="1" applyFill="1" applyBorder="1" applyAlignment="1">
      <alignment horizontal="left" vertical="top" wrapText="1"/>
      <protection/>
    </xf>
    <xf numFmtId="0" fontId="8" fillId="0" borderId="42" xfId="84" applyFont="1" applyFill="1" applyBorder="1" applyAlignment="1">
      <alignment horizontal="left" vertical="top" wrapText="1"/>
      <protection/>
    </xf>
    <xf numFmtId="0" fontId="2" fillId="0" borderId="20" xfId="84" applyFill="1" applyBorder="1" applyAlignment="1">
      <alignment/>
      <protection/>
    </xf>
    <xf numFmtId="0" fontId="2" fillId="0" borderId="20" xfId="84" applyBorder="1" applyAlignment="1">
      <alignment horizontal="left" vertical="top" wrapText="1"/>
      <protection/>
    </xf>
    <xf numFmtId="0" fontId="2" fillId="0" borderId="38" xfId="84" applyFont="1" applyBorder="1" applyAlignment="1">
      <alignment horizontal="center" vertical="center" wrapText="1"/>
      <protection/>
    </xf>
    <xf numFmtId="0" fontId="2" fillId="0" borderId="27" xfId="84" applyFont="1" applyBorder="1" applyAlignment="1">
      <alignment horizontal="center" vertical="center" wrapText="1"/>
      <protection/>
    </xf>
    <xf numFmtId="0" fontId="2" fillId="0" borderId="36" xfId="84" applyFont="1" applyBorder="1" applyAlignment="1">
      <alignment horizontal="center" vertical="center" wrapText="1"/>
      <protection/>
    </xf>
    <xf numFmtId="0" fontId="2" fillId="0" borderId="11" xfId="84" applyBorder="1" applyAlignment="1">
      <alignment horizontal="left" vertical="top" wrapText="1"/>
      <protection/>
    </xf>
    <xf numFmtId="0" fontId="2" fillId="0" borderId="27" xfId="84" applyFont="1" applyBorder="1" applyAlignment="1">
      <alignment horizontal="center" vertical="center" wrapText="1"/>
      <protection/>
    </xf>
    <xf numFmtId="0" fontId="2" fillId="0" borderId="36" xfId="84" applyFont="1" applyBorder="1" applyAlignment="1">
      <alignment horizontal="center" vertical="center" wrapText="1"/>
      <protection/>
    </xf>
    <xf numFmtId="0" fontId="2" fillId="0" borderId="20" xfId="84" applyFont="1" applyFill="1" applyBorder="1" applyAlignment="1">
      <alignment wrapText="1"/>
      <protection/>
    </xf>
    <xf numFmtId="0" fontId="2" fillId="0" borderId="11" xfId="84" applyFont="1" applyFill="1" applyBorder="1" applyAlignment="1">
      <alignment horizontal="center" vertical="center" wrapText="1"/>
      <protection/>
    </xf>
    <xf numFmtId="0" fontId="2" fillId="0" borderId="18" xfId="84" applyFont="1" applyFill="1" applyBorder="1" applyAlignment="1">
      <alignment horizontal="center" vertical="center" wrapText="1"/>
      <protection/>
    </xf>
    <xf numFmtId="0" fontId="2" fillId="0" borderId="20" xfId="84" applyFont="1" applyFill="1" applyBorder="1" applyAlignment="1">
      <alignment horizontal="center" vertical="center" wrapText="1"/>
      <protection/>
    </xf>
    <xf numFmtId="0" fontId="10" fillId="0" borderId="38" xfId="84" applyFont="1" applyFill="1" applyBorder="1" applyAlignment="1">
      <alignment horizontal="center" vertical="top" wrapText="1"/>
      <protection/>
    </xf>
    <xf numFmtId="0" fontId="10" fillId="0" borderId="27" xfId="84" applyFont="1" applyFill="1" applyBorder="1" applyAlignment="1">
      <alignment horizontal="center" vertical="top" wrapText="1"/>
      <protection/>
    </xf>
    <xf numFmtId="0" fontId="10" fillId="0" borderId="36" xfId="84" applyFont="1" applyFill="1" applyBorder="1" applyAlignment="1">
      <alignment horizontal="center" vertical="top" wrapText="1"/>
      <protection/>
    </xf>
    <xf numFmtId="0" fontId="7" fillId="0" borderId="16" xfId="84" applyFont="1" applyBorder="1" applyAlignment="1">
      <alignment horizontal="left" vertical="top" wrapText="1"/>
      <protection/>
    </xf>
    <xf numFmtId="0" fontId="7" fillId="0" borderId="17" xfId="84" applyFont="1" applyBorder="1" applyAlignment="1">
      <alignment horizontal="left" vertical="top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7" fillId="0" borderId="18" xfId="84" applyFont="1" applyFill="1" applyBorder="1" applyAlignment="1">
      <alignment horizontal="center" vertical="center" wrapText="1"/>
      <protection/>
    </xf>
    <xf numFmtId="0" fontId="7" fillId="0" borderId="20" xfId="84" applyFont="1" applyFill="1" applyBorder="1" applyAlignment="1">
      <alignment horizontal="center" vertical="center" wrapText="1"/>
      <protection/>
    </xf>
    <xf numFmtId="0" fontId="2" fillId="0" borderId="14" xfId="84" applyFont="1" applyFill="1" applyBorder="1" applyAlignment="1">
      <alignment horizontal="left" vertical="top" wrapText="1"/>
      <protection/>
    </xf>
    <xf numFmtId="0" fontId="2" fillId="0" borderId="19" xfId="84" applyFont="1" applyBorder="1" applyAlignment="1">
      <alignment horizontal="left" vertical="top" wrapText="1"/>
      <protection/>
    </xf>
    <xf numFmtId="0" fontId="7" fillId="0" borderId="57" xfId="84" applyFont="1" applyBorder="1" applyAlignment="1">
      <alignment horizontal="center" vertical="top" wrapText="1"/>
      <protection/>
    </xf>
    <xf numFmtId="0" fontId="7" fillId="0" borderId="58" xfId="84" applyFont="1" applyBorder="1" applyAlignment="1">
      <alignment horizontal="center" vertical="top" wrapText="1"/>
      <protection/>
    </xf>
    <xf numFmtId="0" fontId="7" fillId="0" borderId="59" xfId="84" applyFont="1" applyBorder="1" applyAlignment="1">
      <alignment horizontal="center" vertical="top" wrapText="1"/>
      <protection/>
    </xf>
    <xf numFmtId="0" fontId="2" fillId="0" borderId="0" xfId="84" applyFont="1" applyFill="1" applyBorder="1" applyAlignment="1">
      <alignment horizontal="left" vertical="top" wrapText="1"/>
      <protection/>
    </xf>
    <xf numFmtId="0" fontId="2" fillId="0" borderId="44" xfId="84" applyFont="1" applyFill="1" applyBorder="1" applyAlignment="1">
      <alignment horizontal="center" vertical="center" wrapText="1"/>
      <protection/>
    </xf>
    <xf numFmtId="0" fontId="2" fillId="0" borderId="48" xfId="84" applyFont="1" applyFill="1" applyBorder="1" applyAlignment="1">
      <alignment horizontal="center" vertical="center" wrapText="1"/>
      <protection/>
    </xf>
    <xf numFmtId="0" fontId="2" fillId="0" borderId="60" xfId="84" applyFont="1" applyFill="1" applyBorder="1" applyAlignment="1">
      <alignment horizontal="center" vertical="center" wrapText="1"/>
      <protection/>
    </xf>
    <xf numFmtId="0" fontId="2" fillId="0" borderId="11" xfId="84" applyFont="1" applyFill="1" applyBorder="1" applyAlignment="1">
      <alignment vertical="top" wrapText="1"/>
      <protection/>
    </xf>
    <xf numFmtId="10" fontId="2" fillId="0" borderId="38" xfId="84" applyNumberFormat="1" applyFont="1" applyFill="1" applyBorder="1" applyAlignment="1">
      <alignment horizontal="center" vertical="center" wrapText="1"/>
      <protection/>
    </xf>
    <xf numFmtId="0" fontId="2" fillId="0" borderId="20" xfId="84" applyFont="1" applyBorder="1" applyAlignment="1">
      <alignment wrapText="1"/>
      <protection/>
    </xf>
    <xf numFmtId="0" fontId="2" fillId="0" borderId="20" xfId="84" applyFont="1" applyFill="1" applyBorder="1" applyAlignment="1">
      <alignment/>
      <protection/>
    </xf>
    <xf numFmtId="0" fontId="2" fillId="0" borderId="20" xfId="84" applyFont="1" applyBorder="1" applyAlignment="1">
      <alignment horizontal="left" vertical="center" wrapText="1"/>
      <protection/>
    </xf>
    <xf numFmtId="0" fontId="8" fillId="0" borderId="61" xfId="84" applyFont="1" applyBorder="1" applyAlignment="1">
      <alignment horizontal="left" vertical="top" wrapText="1"/>
      <protection/>
    </xf>
    <xf numFmtId="0" fontId="8" fillId="0" borderId="12" xfId="84" applyFont="1" applyBorder="1" applyAlignment="1">
      <alignment horizontal="left" vertical="top" wrapText="1"/>
      <protection/>
    </xf>
    <xf numFmtId="0" fontId="2" fillId="0" borderId="47" xfId="84" applyFont="1" applyFill="1" applyBorder="1" applyAlignment="1">
      <alignment horizontal="left" vertical="top" wrapText="1"/>
      <protection/>
    </xf>
    <xf numFmtId="0" fontId="2" fillId="0" borderId="50" xfId="84" applyFont="1" applyFill="1" applyBorder="1" applyAlignment="1">
      <alignment horizontal="left" vertical="top" wrapText="1"/>
      <protection/>
    </xf>
    <xf numFmtId="0" fontId="2" fillId="0" borderId="18" xfId="84" applyFont="1" applyFill="1" applyBorder="1" applyAlignment="1">
      <alignment horizontal="center" vertical="center"/>
      <protection/>
    </xf>
    <xf numFmtId="0" fontId="2" fillId="0" borderId="20" xfId="84" applyFont="1" applyFill="1" applyBorder="1" applyAlignment="1">
      <alignment horizontal="center" vertical="center"/>
      <protection/>
    </xf>
    <xf numFmtId="0" fontId="2" fillId="0" borderId="11" xfId="84" applyFont="1" applyFill="1" applyBorder="1" applyAlignment="1">
      <alignment vertical="center" wrapText="1"/>
      <protection/>
    </xf>
    <xf numFmtId="0" fontId="2" fillId="0" borderId="20" xfId="84" applyFont="1" applyFill="1" applyBorder="1" applyAlignment="1">
      <alignment vertical="top" wrapText="1"/>
      <protection/>
    </xf>
    <xf numFmtId="0" fontId="8" fillId="0" borderId="0" xfId="84" applyFont="1" applyBorder="1" applyAlignment="1">
      <alignment horizontal="left" vertical="top" wrapText="1"/>
      <protection/>
    </xf>
    <xf numFmtId="0" fontId="2" fillId="0" borderId="0" xfId="84" applyFont="1" applyAlignment="1">
      <alignment horizontal="left" vertical="top" wrapText="1"/>
      <protection/>
    </xf>
    <xf numFmtId="0" fontId="2" fillId="0" borderId="11" xfId="84" applyFont="1" applyBorder="1" applyAlignment="1">
      <alignment vertical="top" wrapText="1"/>
      <protection/>
    </xf>
    <xf numFmtId="0" fontId="2" fillId="0" borderId="20" xfId="84" applyFont="1" applyBorder="1" applyAlignment="1">
      <alignment vertical="top" wrapText="1"/>
      <protection/>
    </xf>
    <xf numFmtId="0" fontId="2" fillId="0" borderId="18" xfId="84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11" xfId="84" applyFont="1" applyBorder="1" applyAlignment="1">
      <alignment horizontal="center" vertical="top" wrapText="1"/>
      <protection/>
    </xf>
    <xf numFmtId="0" fontId="2" fillId="0" borderId="18" xfId="84" applyFont="1" applyBorder="1" applyAlignment="1">
      <alignment horizontal="center" vertical="top" wrapText="1"/>
      <protection/>
    </xf>
    <xf numFmtId="0" fontId="2" fillId="0" borderId="20" xfId="84" applyFont="1" applyBorder="1" applyAlignment="1">
      <alignment horizontal="center" vertical="top" wrapText="1"/>
      <protection/>
    </xf>
    <xf numFmtId="0" fontId="8" fillId="0" borderId="47" xfId="84" applyFont="1" applyBorder="1" applyAlignment="1">
      <alignment horizontal="left" vertical="top"/>
      <protection/>
    </xf>
    <xf numFmtId="0" fontId="8" fillId="0" borderId="15" xfId="84" applyFont="1" applyBorder="1" applyAlignment="1">
      <alignment horizontal="left" vertical="top"/>
      <protection/>
    </xf>
    <xf numFmtId="0" fontId="2" fillId="0" borderId="57" xfId="84" applyFont="1" applyBorder="1" applyAlignment="1">
      <alignment horizontal="left" vertical="top"/>
      <protection/>
    </xf>
    <xf numFmtId="0" fontId="2" fillId="0" borderId="59" xfId="84" applyBorder="1" applyAlignment="1">
      <alignment horizontal="left" vertical="top"/>
      <protection/>
    </xf>
    <xf numFmtId="0" fontId="10" fillId="0" borderId="38" xfId="84" applyFont="1" applyFill="1" applyBorder="1" applyAlignment="1">
      <alignment horizontal="left" vertical="top" wrapText="1"/>
      <protection/>
    </xf>
    <xf numFmtId="0" fontId="2" fillId="0" borderId="36" xfId="84" applyBorder="1" applyAlignment="1">
      <alignment horizontal="left" vertical="top" wrapText="1"/>
      <protection/>
    </xf>
    <xf numFmtId="0" fontId="10" fillId="0" borderId="11" xfId="84" applyFont="1" applyFill="1" applyBorder="1" applyAlignment="1">
      <alignment horizontal="left" vertical="top" wrapText="1"/>
      <protection/>
    </xf>
    <xf numFmtId="0" fontId="10" fillId="0" borderId="20" xfId="84" applyFont="1" applyFill="1" applyBorder="1" applyAlignment="1">
      <alignment horizontal="left" vertical="top" wrapText="1"/>
      <protection/>
    </xf>
    <xf numFmtId="0" fontId="12" fillId="0" borderId="11" xfId="84" applyFont="1" applyFill="1" applyBorder="1" applyAlignment="1">
      <alignment horizontal="center" vertical="top" wrapText="1"/>
      <protection/>
    </xf>
    <xf numFmtId="0" fontId="12" fillId="0" borderId="18" xfId="84" applyFont="1" applyFill="1" applyBorder="1" applyAlignment="1">
      <alignment horizontal="center" vertical="top" wrapText="1"/>
      <protection/>
    </xf>
    <xf numFmtId="0" fontId="12" fillId="0" borderId="20" xfId="84" applyFont="1" applyFill="1" applyBorder="1" applyAlignment="1">
      <alignment horizontal="center" vertical="top" wrapText="1"/>
      <protection/>
    </xf>
    <xf numFmtId="0" fontId="6" fillId="40" borderId="62" xfId="84" applyFont="1" applyFill="1" applyBorder="1" applyAlignment="1">
      <alignment horizontal="center" vertical="center" wrapText="1"/>
      <protection/>
    </xf>
    <xf numFmtId="0" fontId="3" fillId="0" borderId="25" xfId="84" applyFont="1" applyBorder="1" applyAlignment="1">
      <alignment horizontal="center" vertical="center" wrapText="1"/>
      <protection/>
    </xf>
    <xf numFmtId="0" fontId="3" fillId="0" borderId="26" xfId="84" applyFont="1" applyBorder="1" applyAlignment="1">
      <alignment horizontal="center" vertical="center" wrapText="1"/>
      <protection/>
    </xf>
    <xf numFmtId="0" fontId="2" fillId="0" borderId="38" xfId="84" applyBorder="1" applyAlignment="1">
      <alignment horizontal="left" vertical="top" wrapText="1"/>
      <protection/>
    </xf>
    <xf numFmtId="0" fontId="6" fillId="40" borderId="58" xfId="84" applyFont="1" applyFill="1" applyBorder="1" applyAlignment="1">
      <alignment horizontal="center" vertical="center" wrapText="1"/>
      <protection/>
    </xf>
    <xf numFmtId="0" fontId="2" fillId="0" borderId="58" xfId="84" applyBorder="1" applyAlignment="1">
      <alignment horizontal="center" vertical="center" wrapText="1"/>
      <protection/>
    </xf>
    <xf numFmtId="0" fontId="6" fillId="40" borderId="27" xfId="84" applyFont="1" applyFill="1" applyBorder="1" applyAlignment="1">
      <alignment horizontal="center" vertical="center" wrapText="1"/>
      <protection/>
    </xf>
    <xf numFmtId="0" fontId="2" fillId="0" borderId="27" xfId="84" applyBorder="1" applyAlignment="1">
      <alignment horizontal="center" vertical="center" wrapText="1"/>
      <protection/>
    </xf>
    <xf numFmtId="3" fontId="2" fillId="0" borderId="16" xfId="84" applyNumberFormat="1" applyFont="1" applyFill="1" applyBorder="1" applyAlignment="1">
      <alignment horizontal="center" vertical="center" wrapText="1"/>
      <protection/>
    </xf>
    <xf numFmtId="3" fontId="2" fillId="0" borderId="17" xfId="84" applyNumberFormat="1" applyFont="1" applyFill="1" applyBorder="1" applyAlignment="1">
      <alignment horizontal="center" vertical="center" wrapText="1"/>
      <protection/>
    </xf>
    <xf numFmtId="3" fontId="2" fillId="0" borderId="45" xfId="84" applyNumberFormat="1" applyFont="1" applyFill="1" applyBorder="1" applyAlignment="1">
      <alignment horizontal="center" vertical="center" wrapText="1"/>
      <protection/>
    </xf>
    <xf numFmtId="0" fontId="2" fillId="0" borderId="11" xfId="84" applyFont="1" applyBorder="1" applyAlignment="1">
      <alignment horizontal="center" vertical="center" wrapText="1"/>
      <protection/>
    </xf>
    <xf numFmtId="0" fontId="2" fillId="0" borderId="18" xfId="84" applyFont="1" applyBorder="1" applyAlignment="1">
      <alignment horizontal="center" vertical="center" wrapText="1"/>
      <protection/>
    </xf>
    <xf numFmtId="0" fontId="2" fillId="0" borderId="20" xfId="84" applyFont="1" applyBorder="1" applyAlignment="1">
      <alignment horizontal="center" vertical="center" wrapText="1"/>
      <protection/>
    </xf>
    <xf numFmtId="0" fontId="2" fillId="0" borderId="16" xfId="84" applyFill="1" applyBorder="1" applyAlignment="1">
      <alignment horizontal="left" vertical="top" wrapText="1"/>
      <protection/>
    </xf>
    <xf numFmtId="0" fontId="2" fillId="0" borderId="45" xfId="84" applyBorder="1" applyAlignment="1">
      <alignment/>
      <protection/>
    </xf>
    <xf numFmtId="0" fontId="2" fillId="0" borderId="14" xfId="84" applyFont="1" applyFill="1" applyBorder="1" applyAlignment="1">
      <alignment horizontal="center" vertical="center" wrapText="1"/>
      <protection/>
    </xf>
    <xf numFmtId="0" fontId="2" fillId="0" borderId="31" xfId="84" applyFont="1" applyFill="1" applyBorder="1" applyAlignment="1">
      <alignment horizontal="center" vertical="center" wrapText="1"/>
      <protection/>
    </xf>
    <xf numFmtId="0" fontId="2" fillId="0" borderId="19" xfId="84" applyFont="1" applyFill="1" applyBorder="1" applyAlignment="1">
      <alignment horizontal="center" vertical="center" wrapText="1"/>
      <protection/>
    </xf>
    <xf numFmtId="0" fontId="2" fillId="0" borderId="63" xfId="84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0" fontId="2" fillId="0" borderId="64" xfId="84" applyFont="1" applyFill="1" applyBorder="1" applyAlignment="1">
      <alignment horizontal="center" vertical="center" wrapText="1"/>
      <protection/>
    </xf>
    <xf numFmtId="0" fontId="2" fillId="0" borderId="13" xfId="84" applyFont="1" applyFill="1" applyBorder="1" applyAlignment="1">
      <alignment horizontal="center" vertical="center" wrapText="1"/>
      <protection/>
    </xf>
    <xf numFmtId="0" fontId="2" fillId="0" borderId="30" xfId="84" applyFont="1" applyFill="1" applyBorder="1" applyAlignment="1">
      <alignment horizontal="center" vertical="center" wrapText="1"/>
      <protection/>
    </xf>
    <xf numFmtId="0" fontId="2" fillId="0" borderId="24" xfId="84" applyFont="1" applyFill="1" applyBorder="1" applyAlignment="1">
      <alignment horizontal="center" vertical="center" wrapText="1"/>
      <protection/>
    </xf>
    <xf numFmtId="0" fontId="8" fillId="0" borderId="61" xfId="84" applyFont="1" applyFill="1" applyBorder="1" applyAlignment="1">
      <alignment horizontal="left" vertical="top" wrapText="1"/>
      <protection/>
    </xf>
    <xf numFmtId="0" fontId="8" fillId="0" borderId="12" xfId="84" applyFont="1" applyFill="1" applyBorder="1" applyAlignment="1">
      <alignment horizontal="left" vertical="top" wrapText="1"/>
      <protection/>
    </xf>
    <xf numFmtId="0" fontId="23" fillId="0" borderId="18" xfId="0" applyFont="1" applyBorder="1" applyAlignment="1">
      <alignment horizontal="left" vertical="top" wrapText="1"/>
    </xf>
    <xf numFmtId="0" fontId="2" fillId="33" borderId="14" xfId="84" applyFont="1" applyFill="1" applyBorder="1" applyAlignment="1">
      <alignment horizontal="left" vertical="center" wrapText="1"/>
      <protection/>
    </xf>
    <xf numFmtId="0" fontId="2" fillId="33" borderId="63" xfId="84" applyFont="1" applyFill="1" applyBorder="1" applyAlignment="1">
      <alignment horizontal="left" vertical="center" wrapText="1"/>
      <protection/>
    </xf>
    <xf numFmtId="0" fontId="2" fillId="33" borderId="13" xfId="84" applyFont="1" applyFill="1" applyBorder="1" applyAlignment="1">
      <alignment horizontal="left" vertical="center" wrapText="1"/>
      <protection/>
    </xf>
    <xf numFmtId="0" fontId="2" fillId="33" borderId="38" xfId="84" applyFont="1" applyFill="1" applyBorder="1" applyAlignment="1">
      <alignment horizontal="left" vertical="center" wrapText="1"/>
      <protection/>
    </xf>
    <xf numFmtId="0" fontId="2" fillId="40" borderId="57" xfId="84" applyFill="1" applyBorder="1" applyAlignment="1">
      <alignment vertical="top" wrapText="1"/>
      <protection/>
    </xf>
    <xf numFmtId="0" fontId="2" fillId="0" borderId="38" xfId="84" applyBorder="1" applyAlignment="1">
      <alignment vertical="top" wrapText="1"/>
      <protection/>
    </xf>
    <xf numFmtId="0" fontId="10" fillId="0" borderId="44" xfId="84" applyFont="1" applyBorder="1" applyAlignment="1">
      <alignment horizontal="left" vertical="top" wrapText="1"/>
      <protection/>
    </xf>
    <xf numFmtId="0" fontId="2" fillId="0" borderId="60" xfId="84" applyBorder="1" applyAlignment="1">
      <alignment horizontal="left" vertical="top" wrapText="1"/>
      <protection/>
    </xf>
    <xf numFmtId="0" fontId="13" fillId="0" borderId="44" xfId="84" applyFont="1" applyBorder="1" applyAlignment="1">
      <alignment horizontal="center" vertical="center" wrapText="1"/>
      <protection/>
    </xf>
    <xf numFmtId="0" fontId="13" fillId="0" borderId="48" xfId="84" applyFont="1" applyBorder="1" applyAlignment="1">
      <alignment horizontal="center" vertical="center" wrapText="1"/>
      <protection/>
    </xf>
    <xf numFmtId="0" fontId="13" fillId="0" borderId="60" xfId="84" applyFont="1" applyBorder="1" applyAlignment="1">
      <alignment horizontal="center" vertical="center" wrapText="1"/>
      <protection/>
    </xf>
    <xf numFmtId="0" fontId="2" fillId="0" borderId="19" xfId="84" applyFont="1" applyFill="1" applyBorder="1" applyAlignment="1">
      <alignment horizontal="left" vertical="top" wrapText="1"/>
      <protection/>
    </xf>
    <xf numFmtId="0" fontId="2" fillId="0" borderId="23" xfId="84" applyFont="1" applyFill="1" applyBorder="1" applyAlignment="1">
      <alignment horizontal="center" vertical="center" wrapText="1"/>
      <protection/>
    </xf>
    <xf numFmtId="0" fontId="2" fillId="0" borderId="14" xfId="84" applyFont="1" applyBorder="1" applyAlignment="1">
      <alignment horizontal="center" vertical="top" wrapText="1"/>
      <protection/>
    </xf>
    <xf numFmtId="0" fontId="2" fillId="0" borderId="31" xfId="84" applyFont="1" applyBorder="1" applyAlignment="1">
      <alignment horizontal="center" vertical="top" wrapText="1"/>
      <protection/>
    </xf>
    <xf numFmtId="0" fontId="2" fillId="0" borderId="19" xfId="84" applyFont="1" applyBorder="1" applyAlignment="1">
      <alignment horizontal="center" vertical="top" wrapText="1"/>
      <protection/>
    </xf>
    <xf numFmtId="0" fontId="2" fillId="0" borderId="13" xfId="84" applyFont="1" applyBorder="1" applyAlignment="1">
      <alignment horizontal="center" vertical="top" wrapText="1"/>
      <protection/>
    </xf>
    <xf numFmtId="0" fontId="2" fillId="0" borderId="30" xfId="84" applyFont="1" applyBorder="1" applyAlignment="1">
      <alignment horizontal="center" vertical="top" wrapText="1"/>
      <protection/>
    </xf>
    <xf numFmtId="0" fontId="2" fillId="0" borderId="24" xfId="84" applyFont="1" applyBorder="1" applyAlignment="1">
      <alignment horizontal="center" vertical="top" wrapText="1"/>
      <protection/>
    </xf>
    <xf numFmtId="0" fontId="2" fillId="0" borderId="39" xfId="84" applyFont="1" applyFill="1" applyBorder="1" applyAlignment="1">
      <alignment horizontal="center" vertical="center" wrapText="1"/>
      <protection/>
    </xf>
    <xf numFmtId="0" fontId="2" fillId="0" borderId="26" xfId="84" applyFont="1" applyFill="1" applyBorder="1" applyAlignment="1">
      <alignment horizontal="center" vertical="center" wrapText="1"/>
      <protection/>
    </xf>
    <xf numFmtId="0" fontId="2" fillId="0" borderId="65" xfId="84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2" fillId="41" borderId="46" xfId="84" applyFont="1" applyFill="1" applyBorder="1" applyAlignment="1">
      <alignment horizontal="left" vertical="center" wrapText="1"/>
      <protection/>
    </xf>
    <xf numFmtId="0" fontId="2" fillId="41" borderId="39" xfId="84" applyFont="1" applyFill="1" applyBorder="1" applyAlignment="1">
      <alignment horizontal="left" vertical="center" wrapText="1"/>
      <protection/>
    </xf>
    <xf numFmtId="49" fontId="2" fillId="0" borderId="38" xfId="84" applyNumberFormat="1" applyFont="1" applyFill="1" applyBorder="1" applyAlignment="1">
      <alignment horizontal="center" vertical="center" wrapText="1"/>
      <protection/>
    </xf>
    <xf numFmtId="49" fontId="2" fillId="0" borderId="27" xfId="84" applyNumberFormat="1" applyFont="1" applyFill="1" applyBorder="1" applyAlignment="1">
      <alignment horizontal="center" vertical="center" wrapText="1"/>
      <protection/>
    </xf>
    <xf numFmtId="49" fontId="2" fillId="0" borderId="36" xfId="84" applyNumberFormat="1" applyFont="1" applyFill="1" applyBorder="1" applyAlignment="1">
      <alignment horizontal="center" vertical="center" wrapText="1"/>
      <protection/>
    </xf>
    <xf numFmtId="0" fontId="2" fillId="0" borderId="38" xfId="84" applyFont="1" applyBorder="1" applyAlignment="1">
      <alignment horizontal="center" vertical="center" wrapText="1"/>
      <protection/>
    </xf>
    <xf numFmtId="43" fontId="7" fillId="0" borderId="33" xfId="44" applyFont="1" applyBorder="1" applyAlignment="1">
      <alignment horizontal="center" wrapText="1"/>
    </xf>
    <xf numFmtId="43" fontId="7" fillId="0" borderId="23" xfId="44" applyFont="1" applyBorder="1" applyAlignment="1">
      <alignment horizontal="center" wrapText="1"/>
    </xf>
    <xf numFmtId="43" fontId="7" fillId="0" borderId="33" xfId="53" applyFont="1" applyBorder="1" applyAlignment="1">
      <alignment horizontal="center" wrapText="1"/>
    </xf>
    <xf numFmtId="43" fontId="7" fillId="0" borderId="18" xfId="53" applyFont="1" applyBorder="1" applyAlignment="1">
      <alignment horizontal="center" wrapText="1"/>
    </xf>
    <xf numFmtId="43" fontId="7" fillId="0" borderId="23" xfId="53" applyFont="1" applyBorder="1" applyAlignment="1">
      <alignment horizontal="center" wrapText="1"/>
    </xf>
    <xf numFmtId="43" fontId="7" fillId="0" borderId="41" xfId="53" applyFont="1" applyBorder="1" applyAlignment="1">
      <alignment horizontal="center" wrapText="1"/>
    </xf>
    <xf numFmtId="43" fontId="7" fillId="0" borderId="31" xfId="53" applyFont="1" applyBorder="1" applyAlignment="1">
      <alignment horizontal="center" wrapText="1"/>
    </xf>
    <xf numFmtId="43" fontId="7" fillId="0" borderId="32" xfId="53" applyFont="1" applyBorder="1" applyAlignment="1">
      <alignment horizontal="center" wrapText="1"/>
    </xf>
    <xf numFmtId="0" fontId="5" fillId="40" borderId="35" xfId="86" applyFont="1" applyFill="1" applyBorder="1" applyAlignment="1">
      <alignment horizontal="left"/>
      <protection/>
    </xf>
    <xf numFmtId="0" fontId="5" fillId="40" borderId="0" xfId="86" applyFont="1" applyFill="1" applyBorder="1" applyAlignment="1">
      <alignment horizontal="left"/>
      <protection/>
    </xf>
    <xf numFmtId="0" fontId="5" fillId="40" borderId="29" xfId="86" applyFont="1" applyFill="1" applyBorder="1" applyAlignment="1">
      <alignment horizontal="left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omma 2 6" xfId="50"/>
    <cellStyle name="Comma 2 7" xfId="51"/>
    <cellStyle name="Comma 2 8" xfId="52"/>
    <cellStyle name="Comma 2 9" xfId="53"/>
    <cellStyle name="Comma 3" xfId="54"/>
    <cellStyle name="Comma 3 2" xfId="55"/>
    <cellStyle name="Comma 4" xfId="56"/>
    <cellStyle name="Comma 4 2" xfId="57"/>
    <cellStyle name="Currency" xfId="58"/>
    <cellStyle name="Currency [0]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2 4" xfId="72"/>
    <cellStyle name="Normal 265" xfId="73"/>
    <cellStyle name="Normal 265 2" xfId="74"/>
    <cellStyle name="Normal 265 3" xfId="75"/>
    <cellStyle name="Normal 266" xfId="76"/>
    <cellStyle name="Normal 266 2" xfId="77"/>
    <cellStyle name="Normal 266 3" xfId="78"/>
    <cellStyle name="Normal 3" xfId="79"/>
    <cellStyle name="Normal 3 2" xfId="80"/>
    <cellStyle name="Normal 3 3" xfId="81"/>
    <cellStyle name="Normal 4" xfId="82"/>
    <cellStyle name="Normal 4 2" xfId="83"/>
    <cellStyle name="Normal_Prototype_Scorecard-LgOffice-2008-03-13" xfId="84"/>
    <cellStyle name="Normal_Prototype_Scorecard-LgOffice-2008-03-13 2" xfId="85"/>
    <cellStyle name="Normal_Schedules_Trans" xfId="86"/>
    <cellStyle name="Note" xfId="87"/>
    <cellStyle name="Output" xfId="88"/>
    <cellStyle name="Percent" xfId="89"/>
    <cellStyle name="Percent 2" xfId="90"/>
    <cellStyle name="Percent 2 2" xfId="91"/>
    <cellStyle name="Percent 2 3" xfId="92"/>
    <cellStyle name="Percent 2 4" xfId="93"/>
    <cellStyle name="Percent 2 5" xfId="94"/>
    <cellStyle name="Percent 2 6" xfId="95"/>
    <cellStyle name="Percent 2 7" xfId="96"/>
    <cellStyle name="Percent 2 8" xfId="97"/>
    <cellStyle name="Percent 3" xfId="98"/>
    <cellStyle name="Percent 4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"/>
          <c:w val="0.8817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101"/>
        <c:axId val="13853729"/>
        <c:axId val="57574698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Schedules!$E$44:$AB$44</c:f>
              <c:numCache>
                <c:ptCount val="2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gapWidth val="400"/>
        <c:axId val="48410235"/>
        <c:axId val="33038932"/>
      </c:barChart>
      <c:catAx>
        <c:axId val="1385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allday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74698"/>
        <c:crosses val="autoZero"/>
        <c:auto val="1"/>
        <c:lblOffset val="100"/>
        <c:tickLblSkip val="2"/>
        <c:noMultiLvlLbl val="0"/>
      </c:catAx>
      <c:valAx>
        <c:axId val="575746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853729"/>
        <c:crossesAt val="1"/>
        <c:crossBetween val="between"/>
        <c:dispUnits/>
        <c:majorUnit val="0.2"/>
      </c:valAx>
      <c:catAx>
        <c:axId val="48410235"/>
        <c:scaling>
          <c:orientation val="minMax"/>
        </c:scaling>
        <c:axPos val="b"/>
        <c:delete val="1"/>
        <c:majorTickMark val="out"/>
        <c:minorTickMark val="none"/>
        <c:tickLblPos val="nextTo"/>
        <c:crossAx val="33038932"/>
        <c:crosses val="autoZero"/>
        <c:auto val="1"/>
        <c:lblOffset val="100"/>
        <c:tickLblSkip val="1"/>
        <c:noMultiLvlLbl val="0"/>
      </c:catAx>
      <c:valAx>
        <c:axId val="330389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Infilatration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1023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475"/>
          <c:w val="0.88175"/>
          <c:h val="0.749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Schedules!$E$4:$AB$4</c:f>
              <c:numCach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Schedules!$E$10:$AB$10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0.65</c:v>
                </c:pt>
                <c:pt idx="9">
                  <c:v>0.65</c:v>
                </c:pt>
                <c:pt idx="10">
                  <c:v>0.65</c:v>
                </c:pt>
                <c:pt idx="11">
                  <c:v>0.65</c:v>
                </c:pt>
                <c:pt idx="12">
                  <c:v>0.65</c:v>
                </c:pt>
                <c:pt idx="13">
                  <c:v>0.65</c:v>
                </c:pt>
                <c:pt idx="14">
                  <c:v>0.65</c:v>
                </c:pt>
                <c:pt idx="15">
                  <c:v>0.65</c:v>
                </c:pt>
                <c:pt idx="16">
                  <c:v>0.65</c:v>
                </c:pt>
                <c:pt idx="17">
                  <c:v>0.65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102"/>
        <c:axId val="43511189"/>
        <c:axId val="56056382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Schedules!$E$17:$AB$17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0.3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34745391"/>
        <c:axId val="44273064"/>
      </c:barChart>
      <c:catAx>
        <c:axId val="43511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56382"/>
        <c:crosses val="autoZero"/>
        <c:auto val="1"/>
        <c:lblOffset val="100"/>
        <c:tickLblSkip val="2"/>
        <c:noMultiLvlLbl val="0"/>
      </c:catAx>
      <c:valAx>
        <c:axId val="560563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11189"/>
        <c:crossesAt val="1"/>
        <c:crossBetween val="between"/>
        <c:dispUnits/>
        <c:majorUnit val="0.2"/>
      </c:valAx>
      <c:catAx>
        <c:axId val="34745391"/>
        <c:scaling>
          <c:orientation val="minMax"/>
        </c:scaling>
        <c:axPos val="b"/>
        <c:delete val="1"/>
        <c:majorTickMark val="out"/>
        <c:minorTickMark val="none"/>
        <c:tickLblPos val="nextTo"/>
        <c:crossAx val="44273064"/>
        <c:crosses val="autoZero"/>
        <c:auto val="1"/>
        <c:lblOffset val="100"/>
        <c:tickLblSkip val="1"/>
        <c:noMultiLvlLbl val="0"/>
      </c:catAx>
      <c:valAx>
        <c:axId val="442730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539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5"/>
          <c:y val="0.00925"/>
          <c:w val="0.411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4475"/>
          <c:w val="0.87325"/>
          <c:h val="0.749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Schedules!$E$56:$AB$56</c:f>
              <c:numCache>
                <c:ptCount val="24"/>
                <c:pt idx="0">
                  <c:v>69.80000000000001</c:v>
                </c:pt>
                <c:pt idx="1">
                  <c:v>69.80000000000001</c:v>
                </c:pt>
                <c:pt idx="2">
                  <c:v>69.80000000000001</c:v>
                </c:pt>
                <c:pt idx="3">
                  <c:v>69.80000000000001</c:v>
                </c:pt>
                <c:pt idx="4">
                  <c:v>69.80000000000001</c:v>
                </c:pt>
                <c:pt idx="5">
                  <c:v>69.80000000000001</c:v>
                </c:pt>
                <c:pt idx="6">
                  <c:v>69.80000000000001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69.80000000000001</c:v>
                </c:pt>
                <c:pt idx="18">
                  <c:v>69.80000000000001</c:v>
                </c:pt>
                <c:pt idx="19">
                  <c:v>69.80000000000001</c:v>
                </c:pt>
                <c:pt idx="20">
                  <c:v>69.80000000000001</c:v>
                </c:pt>
                <c:pt idx="21">
                  <c:v>69.80000000000001</c:v>
                </c:pt>
                <c:pt idx="22">
                  <c:v>69.80000000000001</c:v>
                </c:pt>
                <c:pt idx="23">
                  <c:v>69.80000000000001</c:v>
                </c:pt>
              </c:numCache>
            </c:numRef>
          </c:val>
        </c:ser>
        <c:ser>
          <c:idx val="2"/>
          <c:order val="2"/>
          <c:tx>
            <c:v>Cooling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Schedules!$E$57:$AB$57</c:f>
              <c:numCache>
                <c:ptCount val="24"/>
                <c:pt idx="0">
                  <c:v>75.2</c:v>
                </c:pt>
                <c:pt idx="1">
                  <c:v>75.2</c:v>
                </c:pt>
                <c:pt idx="2">
                  <c:v>75.2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75.2</c:v>
                </c:pt>
                <c:pt idx="23">
                  <c:v>75.2</c:v>
                </c:pt>
              </c:numCache>
            </c:numRef>
          </c:val>
        </c:ser>
        <c:gapWidth val="102"/>
        <c:axId val="62913257"/>
        <c:axId val="29348402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Schedules!$E$17:$AB$17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0.3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62809027"/>
        <c:axId val="28410332"/>
      </c:barChart>
      <c:catAx>
        <c:axId val="6291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48402"/>
        <c:crosses val="autoZero"/>
        <c:auto val="1"/>
        <c:lblOffset val="100"/>
        <c:tickLblSkip val="2"/>
        <c:noMultiLvlLbl val="0"/>
      </c:catAx>
      <c:valAx>
        <c:axId val="2934840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3257"/>
        <c:crossesAt val="1"/>
        <c:crossBetween val="between"/>
        <c:dispUnits/>
        <c:majorUnit val="10"/>
      </c:valAx>
      <c:catAx>
        <c:axId val="62809027"/>
        <c:scaling>
          <c:orientation val="minMax"/>
        </c:scaling>
        <c:axPos val="b"/>
        <c:delete val="1"/>
        <c:majorTickMark val="out"/>
        <c:minorTickMark val="none"/>
        <c:tickLblPos val="nextTo"/>
        <c:crossAx val="28410332"/>
        <c:crosses val="autoZero"/>
        <c:auto val="1"/>
        <c:lblOffset val="100"/>
        <c:tickLblSkip val="1"/>
        <c:noMultiLvlLbl val="0"/>
      </c:catAx>
      <c:valAx>
        <c:axId val="284103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0902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25"/>
          <c:y val="0.00925"/>
          <c:w val="0.714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4475"/>
          <c:w val="0.87325"/>
          <c:h val="0.749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Schedules!$E$56:$AB$56</c:f>
              <c:numCache>
                <c:ptCount val="24"/>
                <c:pt idx="0">
                  <c:v>69.80000000000001</c:v>
                </c:pt>
                <c:pt idx="1">
                  <c:v>69.80000000000001</c:v>
                </c:pt>
                <c:pt idx="2">
                  <c:v>69.80000000000001</c:v>
                </c:pt>
                <c:pt idx="3">
                  <c:v>69.80000000000001</c:v>
                </c:pt>
                <c:pt idx="4">
                  <c:v>69.80000000000001</c:v>
                </c:pt>
                <c:pt idx="5">
                  <c:v>69.80000000000001</c:v>
                </c:pt>
                <c:pt idx="6">
                  <c:v>69.80000000000001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69.80000000000001</c:v>
                </c:pt>
                <c:pt idx="18">
                  <c:v>69.80000000000001</c:v>
                </c:pt>
                <c:pt idx="19">
                  <c:v>69.80000000000001</c:v>
                </c:pt>
                <c:pt idx="20">
                  <c:v>69.80000000000001</c:v>
                </c:pt>
                <c:pt idx="21">
                  <c:v>69.80000000000001</c:v>
                </c:pt>
                <c:pt idx="22">
                  <c:v>69.80000000000001</c:v>
                </c:pt>
                <c:pt idx="23">
                  <c:v>69.80000000000001</c:v>
                </c:pt>
              </c:numCache>
            </c:numRef>
          </c:val>
        </c:ser>
        <c:ser>
          <c:idx val="2"/>
          <c:order val="2"/>
          <c:tx>
            <c:v>Cooling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Schedules!$E$57:$AB$57</c:f>
              <c:numCache>
                <c:ptCount val="24"/>
                <c:pt idx="0">
                  <c:v>75.2</c:v>
                </c:pt>
                <c:pt idx="1">
                  <c:v>75.2</c:v>
                </c:pt>
                <c:pt idx="2">
                  <c:v>75.2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75.2</c:v>
                </c:pt>
                <c:pt idx="23">
                  <c:v>75.2</c:v>
                </c:pt>
              </c:numCache>
            </c:numRef>
          </c:val>
        </c:ser>
        <c:gapWidth val="102"/>
        <c:axId val="54366397"/>
        <c:axId val="19535526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Schedules!$E$18:$AB$18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41602007"/>
        <c:axId val="38873744"/>
      </c:barChart>
      <c:catAx>
        <c:axId val="5436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Sunday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5526"/>
        <c:crosses val="autoZero"/>
        <c:auto val="1"/>
        <c:lblOffset val="100"/>
        <c:tickLblSkip val="2"/>
        <c:noMultiLvlLbl val="0"/>
      </c:catAx>
      <c:valAx>
        <c:axId val="1953552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6397"/>
        <c:crossesAt val="1"/>
        <c:crossBetween val="between"/>
        <c:dispUnits/>
        <c:majorUnit val="10"/>
      </c:valAx>
      <c:catAx>
        <c:axId val="41602007"/>
        <c:scaling>
          <c:orientation val="minMax"/>
        </c:scaling>
        <c:axPos val="b"/>
        <c:delete val="1"/>
        <c:majorTickMark val="out"/>
        <c:minorTickMark val="none"/>
        <c:tickLblPos val="nextTo"/>
        <c:crossAx val="38873744"/>
        <c:crosses val="autoZero"/>
        <c:auto val="1"/>
        <c:lblOffset val="100"/>
        <c:tickLblSkip val="1"/>
        <c:noMultiLvlLbl val="0"/>
      </c:catAx>
      <c:valAx>
        <c:axId val="388737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200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25"/>
          <c:y val="0.00925"/>
          <c:w val="0.714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5"/>
          <c:w val="0.88175"/>
          <c:h val="0.7472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101"/>
        <c:axId val="14319377"/>
        <c:axId val="61765530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Schedules!$E$44:$AB$44</c:f>
              <c:numCache>
                <c:ptCount val="2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gapWidth val="400"/>
        <c:axId val="19018859"/>
        <c:axId val="36952004"/>
      </c:barChart>
      <c:catAx>
        <c:axId val="143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allday (ER, Patient Rm, ICU, Nurse Station, Dinning, Kitchen)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65530"/>
        <c:crosses val="autoZero"/>
        <c:auto val="1"/>
        <c:lblOffset val="100"/>
        <c:tickLblSkip val="2"/>
        <c:noMultiLvlLbl val="0"/>
      </c:catAx>
      <c:valAx>
        <c:axId val="617655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319377"/>
        <c:crossesAt val="1"/>
        <c:crossBetween val="between"/>
        <c:dispUnits/>
        <c:majorUnit val="0.2"/>
      </c:valAx>
      <c:catAx>
        <c:axId val="19018859"/>
        <c:scaling>
          <c:orientation val="minMax"/>
        </c:scaling>
        <c:axPos val="b"/>
        <c:delete val="1"/>
        <c:majorTickMark val="out"/>
        <c:minorTickMark val="none"/>
        <c:tickLblPos val="nextTo"/>
        <c:crossAx val="36952004"/>
        <c:crosses val="autoZero"/>
        <c:auto val="1"/>
        <c:lblOffset val="100"/>
        <c:tickLblSkip val="1"/>
        <c:noMultiLvlLbl val="0"/>
      </c:catAx>
      <c:valAx>
        <c:axId val="369520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Infilatration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18859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4975"/>
          <c:w val="0.88175"/>
          <c:h val="0.744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101"/>
        <c:axId val="64132581"/>
        <c:axId val="4032231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Schedules!$E$19:$AB$19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400"/>
        <c:axId val="27356543"/>
        <c:axId val="44882296"/>
      </c:barChart>
      <c:catAx>
        <c:axId val="6413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22318"/>
        <c:crosses val="autoZero"/>
        <c:auto val="1"/>
        <c:lblOffset val="100"/>
        <c:tickLblSkip val="2"/>
        <c:noMultiLvlLbl val="0"/>
      </c:catAx>
      <c:valAx>
        <c:axId val="403223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132581"/>
        <c:crossesAt val="1"/>
        <c:crossBetween val="between"/>
        <c:dispUnits/>
        <c:majorUnit val="0.2"/>
      </c:valAx>
      <c:catAx>
        <c:axId val="27356543"/>
        <c:scaling>
          <c:orientation val="minMax"/>
        </c:scaling>
        <c:axPos val="b"/>
        <c:delete val="1"/>
        <c:majorTickMark val="out"/>
        <c:minorTickMark val="none"/>
        <c:tickLblPos val="nextTo"/>
        <c:crossAx val="44882296"/>
        <c:crosses val="autoZero"/>
        <c:auto val="1"/>
        <c:lblOffset val="100"/>
        <c:tickLblSkip val="1"/>
        <c:noMultiLvlLbl val="0"/>
      </c:catAx>
      <c:valAx>
        <c:axId val="448822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5654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"/>
          <c:y val="0.01175"/>
          <c:w val="0.378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75"/>
          <c:w val="0.88175"/>
          <c:h val="0.7447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Schedules!$E$40:$AB$40</c:f>
              <c:numCach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0.301</c:v>
                </c:pt>
                <c:pt idx="6">
                  <c:v>0.3</c:v>
                </c:pt>
                <c:pt idx="7">
                  <c:v>0.5</c:v>
                </c:pt>
                <c:pt idx="8">
                  <c:v>0.58</c:v>
                </c:pt>
                <c:pt idx="9">
                  <c:v>0.66</c:v>
                </c:pt>
                <c:pt idx="10">
                  <c:v>0.78</c:v>
                </c:pt>
                <c:pt idx="11">
                  <c:v>0.82</c:v>
                </c:pt>
                <c:pt idx="12">
                  <c:v>0.71</c:v>
                </c:pt>
                <c:pt idx="13">
                  <c:v>0.82</c:v>
                </c:pt>
                <c:pt idx="14">
                  <c:v>0.78</c:v>
                </c:pt>
                <c:pt idx="15">
                  <c:v>0.74</c:v>
                </c:pt>
                <c:pt idx="16">
                  <c:v>0.63</c:v>
                </c:pt>
                <c:pt idx="17">
                  <c:v>0.41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gapWidth val="101"/>
        <c:axId val="1287481"/>
        <c:axId val="11587330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Schedules!$E$19:$AB$19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400"/>
        <c:axId val="37177107"/>
        <c:axId val="66158508"/>
      </c:barChart>
      <c:catAx>
        <c:axId val="128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87330"/>
        <c:crosses val="autoZero"/>
        <c:auto val="1"/>
        <c:lblOffset val="100"/>
        <c:tickLblSkip val="2"/>
        <c:noMultiLvlLbl val="0"/>
      </c:catAx>
      <c:valAx>
        <c:axId val="115873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87481"/>
        <c:crossesAt val="1"/>
        <c:crossBetween val="between"/>
        <c:dispUnits/>
        <c:majorUnit val="0.2"/>
      </c:valAx>
      <c:catAx>
        <c:axId val="37177107"/>
        <c:scaling>
          <c:orientation val="minMax"/>
        </c:scaling>
        <c:axPos val="b"/>
        <c:delete val="1"/>
        <c:majorTickMark val="out"/>
        <c:minorTickMark val="none"/>
        <c:tickLblPos val="nextTo"/>
        <c:crossAx val="66158508"/>
        <c:crosses val="autoZero"/>
        <c:auto val="1"/>
        <c:lblOffset val="100"/>
        <c:tickLblSkip val="1"/>
        <c:noMultiLvlLbl val="0"/>
      </c:catAx>
      <c:valAx>
        <c:axId val="661585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7710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117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4825"/>
          <c:w val="0.87325"/>
          <c:h val="0.747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Schedules!$E$56:$AB$56</c:f>
              <c:numCache>
                <c:ptCount val="24"/>
                <c:pt idx="0">
                  <c:v>69.80000000000001</c:v>
                </c:pt>
                <c:pt idx="1">
                  <c:v>69.80000000000001</c:v>
                </c:pt>
                <c:pt idx="2">
                  <c:v>69.80000000000001</c:v>
                </c:pt>
                <c:pt idx="3">
                  <c:v>69.80000000000001</c:v>
                </c:pt>
                <c:pt idx="4">
                  <c:v>69.80000000000001</c:v>
                </c:pt>
                <c:pt idx="5">
                  <c:v>69.80000000000001</c:v>
                </c:pt>
                <c:pt idx="6">
                  <c:v>69.80000000000001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69.80000000000001</c:v>
                </c:pt>
                <c:pt idx="18">
                  <c:v>69.80000000000001</c:v>
                </c:pt>
                <c:pt idx="19">
                  <c:v>69.80000000000001</c:v>
                </c:pt>
                <c:pt idx="20">
                  <c:v>69.80000000000001</c:v>
                </c:pt>
                <c:pt idx="21">
                  <c:v>69.80000000000001</c:v>
                </c:pt>
                <c:pt idx="22">
                  <c:v>69.80000000000001</c:v>
                </c:pt>
                <c:pt idx="23">
                  <c:v>69.80000000000001</c:v>
                </c:pt>
              </c:numCache>
            </c:numRef>
          </c:val>
        </c:ser>
        <c:ser>
          <c:idx val="2"/>
          <c:order val="2"/>
          <c:tx>
            <c:v>Cooling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Schedules!$E$57:$AB$57</c:f>
              <c:numCache>
                <c:ptCount val="24"/>
                <c:pt idx="0">
                  <c:v>75.2</c:v>
                </c:pt>
                <c:pt idx="1">
                  <c:v>75.2</c:v>
                </c:pt>
                <c:pt idx="2">
                  <c:v>75.2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75.2</c:v>
                </c:pt>
                <c:pt idx="23">
                  <c:v>75.2</c:v>
                </c:pt>
              </c:numCache>
            </c:numRef>
          </c:val>
        </c:ser>
        <c:gapWidth val="102"/>
        <c:axId val="58555661"/>
        <c:axId val="57238902"/>
      </c:barChart>
      <c:barChart>
        <c:barDir val="col"/>
        <c:grouping val="clustered"/>
        <c:varyColors val="0"/>
        <c:ser>
          <c:idx val="0"/>
          <c:order val="0"/>
          <c:tx>
            <c:v>Fan (ON|Off)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500"/>
        <c:axId val="45388071"/>
        <c:axId val="5839456"/>
      </c:barChart>
      <c:catAx>
        <c:axId val="5855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38902"/>
        <c:crosses val="autoZero"/>
        <c:auto val="1"/>
        <c:lblOffset val="100"/>
        <c:tickLblSkip val="2"/>
        <c:noMultiLvlLbl val="0"/>
      </c:catAx>
      <c:valAx>
        <c:axId val="5723890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5661"/>
        <c:crossesAt val="1"/>
        <c:crossBetween val="between"/>
        <c:dispUnits/>
        <c:majorUnit val="10"/>
      </c:valAx>
      <c:catAx>
        <c:axId val="45388071"/>
        <c:scaling>
          <c:orientation val="minMax"/>
        </c:scaling>
        <c:axPos val="b"/>
        <c:delete val="1"/>
        <c:majorTickMark val="out"/>
        <c:minorTickMark val="none"/>
        <c:tickLblPos val="nextTo"/>
        <c:crossAx val="5839456"/>
        <c:crosses val="autoZero"/>
        <c:auto val="1"/>
        <c:lblOffset val="100"/>
        <c:tickLblSkip val="1"/>
        <c:noMultiLvlLbl val="0"/>
      </c:catAx>
      <c:valAx>
        <c:axId val="58394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8807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25"/>
          <c:y val="0.007"/>
          <c:w val="0.714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44"/>
          <c:w val="0.87325"/>
          <c:h val="0.749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Schedules!$E$56:$AB$56</c:f>
              <c:numCache>
                <c:ptCount val="24"/>
                <c:pt idx="0">
                  <c:v>69.80000000000001</c:v>
                </c:pt>
                <c:pt idx="1">
                  <c:v>69.80000000000001</c:v>
                </c:pt>
                <c:pt idx="2">
                  <c:v>69.80000000000001</c:v>
                </c:pt>
                <c:pt idx="3">
                  <c:v>69.80000000000001</c:v>
                </c:pt>
                <c:pt idx="4">
                  <c:v>69.80000000000001</c:v>
                </c:pt>
                <c:pt idx="5">
                  <c:v>69.80000000000001</c:v>
                </c:pt>
                <c:pt idx="6">
                  <c:v>69.80000000000001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69.80000000000001</c:v>
                </c:pt>
                <c:pt idx="18">
                  <c:v>69.80000000000001</c:v>
                </c:pt>
                <c:pt idx="19">
                  <c:v>69.80000000000001</c:v>
                </c:pt>
                <c:pt idx="20">
                  <c:v>69.80000000000001</c:v>
                </c:pt>
                <c:pt idx="21">
                  <c:v>69.80000000000001</c:v>
                </c:pt>
                <c:pt idx="22">
                  <c:v>69.80000000000001</c:v>
                </c:pt>
                <c:pt idx="23">
                  <c:v>69.80000000000001</c:v>
                </c:pt>
              </c:numCache>
            </c:numRef>
          </c:val>
        </c:ser>
        <c:ser>
          <c:idx val="2"/>
          <c:order val="2"/>
          <c:tx>
            <c:v>Cooling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Schedules!$E$57:$AB$57</c:f>
              <c:numCache>
                <c:ptCount val="24"/>
                <c:pt idx="0">
                  <c:v>75.2</c:v>
                </c:pt>
                <c:pt idx="1">
                  <c:v>75.2</c:v>
                </c:pt>
                <c:pt idx="2">
                  <c:v>75.2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75.2</c:v>
                </c:pt>
                <c:pt idx="23">
                  <c:v>75.2</c:v>
                </c:pt>
              </c:numCache>
            </c:numRef>
          </c:val>
        </c:ser>
        <c:gapWidth val="102"/>
        <c:axId val="52555105"/>
        <c:axId val="323389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Schedules!$E$19:$AB$19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500"/>
        <c:axId val="29105083"/>
        <c:axId val="60619156"/>
      </c:barChart>
      <c:catAx>
        <c:axId val="5255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898"/>
        <c:crosses val="autoZero"/>
        <c:auto val="1"/>
        <c:lblOffset val="100"/>
        <c:tickLblSkip val="2"/>
        <c:noMultiLvlLbl val="0"/>
      </c:catAx>
      <c:valAx>
        <c:axId val="323389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5105"/>
        <c:crossesAt val="1"/>
        <c:crossBetween val="between"/>
        <c:dispUnits/>
        <c:majorUnit val="10"/>
      </c:valAx>
      <c:catAx>
        <c:axId val="29105083"/>
        <c:scaling>
          <c:orientation val="minMax"/>
        </c:scaling>
        <c:axPos val="b"/>
        <c:delete val="1"/>
        <c:majorTickMark val="out"/>
        <c:minorTickMark val="none"/>
        <c:tickLblPos val="nextTo"/>
        <c:crossAx val="60619156"/>
        <c:crosses val="autoZero"/>
        <c:auto val="1"/>
        <c:lblOffset val="100"/>
        <c:tickLblSkip val="1"/>
        <c:noMultiLvlLbl val="0"/>
      </c:catAx>
      <c:valAx>
        <c:axId val="606191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0508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25"/>
          <c:y val="0.007"/>
          <c:w val="0.714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825"/>
          <c:w val="0.88175"/>
          <c:h val="0.746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101"/>
        <c:axId val="8701493"/>
        <c:axId val="11204574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Schedules!$E$21:$AB$21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400"/>
        <c:axId val="33732303"/>
        <c:axId val="35155272"/>
      </c:barChart>
      <c:catAx>
        <c:axId val="870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 (ER, Patient Rm, ICU, Nurse Station, Dinning, Kitchen)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04574"/>
        <c:crosses val="autoZero"/>
        <c:auto val="1"/>
        <c:lblOffset val="100"/>
        <c:tickLblSkip val="2"/>
        <c:noMultiLvlLbl val="0"/>
      </c:catAx>
      <c:valAx>
        <c:axId val="112045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701493"/>
        <c:crossesAt val="1"/>
        <c:crossBetween val="between"/>
        <c:dispUnits/>
        <c:majorUnit val="0.2"/>
      </c:valAx>
      <c:catAx>
        <c:axId val="33732303"/>
        <c:scaling>
          <c:orientation val="minMax"/>
        </c:scaling>
        <c:axPos val="b"/>
        <c:delete val="1"/>
        <c:majorTickMark val="out"/>
        <c:minorTickMark val="none"/>
        <c:tickLblPos val="nextTo"/>
        <c:crossAx val="35155272"/>
        <c:crosses val="autoZero"/>
        <c:auto val="1"/>
        <c:lblOffset val="100"/>
        <c:tickLblSkip val="1"/>
        <c:noMultiLvlLbl val="0"/>
      </c:catAx>
      <c:valAx>
        <c:axId val="351552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230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05"/>
          <c:w val="0.88175"/>
          <c:h val="0.701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101"/>
        <c:axId val="47961993"/>
        <c:axId val="29004754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Schedules!$E$22:$AB$22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400"/>
        <c:axId val="59716195"/>
        <c:axId val="574844"/>
      </c:barChart>
      <c:catAx>
        <c:axId val="47961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Sunday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4754"/>
        <c:crosses val="autoZero"/>
        <c:auto val="1"/>
        <c:lblOffset val="100"/>
        <c:tickLblSkip val="2"/>
        <c:noMultiLvlLbl val="0"/>
      </c:catAx>
      <c:valAx>
        <c:axId val="290047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961993"/>
        <c:crossesAt val="1"/>
        <c:crossBetween val="between"/>
        <c:dispUnits/>
        <c:majorUnit val="0.2"/>
      </c:valAx>
      <c:catAx>
        <c:axId val="59716195"/>
        <c:scaling>
          <c:orientation val="minMax"/>
        </c:scaling>
        <c:axPos val="b"/>
        <c:delete val="1"/>
        <c:majorTickMark val="out"/>
        <c:minorTickMark val="none"/>
        <c:tickLblPos val="nextTo"/>
        <c:crossAx val="574844"/>
        <c:crosses val="autoZero"/>
        <c:auto val="1"/>
        <c:lblOffset val="100"/>
        <c:tickLblSkip val="1"/>
        <c:noMultiLvlLbl val="0"/>
      </c:catAx>
      <c:valAx>
        <c:axId val="5748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619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7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49"/>
          <c:w val="0.8817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101"/>
        <c:axId val="28914933"/>
        <c:axId val="58907806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Schedules!$E$15:$AB$15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0.5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400"/>
        <c:axId val="60408207"/>
        <c:axId val="6802952"/>
      </c:barChart>
      <c:catAx>
        <c:axId val="28914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07806"/>
        <c:crosses val="autoZero"/>
        <c:auto val="1"/>
        <c:lblOffset val="100"/>
        <c:tickLblSkip val="2"/>
        <c:noMultiLvlLbl val="0"/>
      </c:catAx>
      <c:valAx>
        <c:axId val="589078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914933"/>
        <c:crossesAt val="1"/>
        <c:crossBetween val="between"/>
        <c:dispUnits/>
        <c:majorUnit val="0.2"/>
      </c:valAx>
      <c:catAx>
        <c:axId val="60408207"/>
        <c:scaling>
          <c:orientation val="minMax"/>
        </c:scaling>
        <c:axPos val="b"/>
        <c:delete val="1"/>
        <c:majorTickMark val="out"/>
        <c:minorTickMark val="none"/>
        <c:tickLblPos val="nextTo"/>
        <c:crossAx val="6802952"/>
        <c:crosses val="autoZero"/>
        <c:auto val="1"/>
        <c:lblOffset val="100"/>
        <c:tickLblSkip val="1"/>
        <c:noMultiLvlLbl val="0"/>
      </c:catAx>
      <c:valAx>
        <c:axId val="68029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820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"/>
          <c:y val="0.00925"/>
          <c:w val="0.378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825"/>
          <c:w val="0.88175"/>
          <c:h val="0.747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Schedules!$E$41:$AB$41</c:f>
              <c:numCach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0.4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gapWidth val="101"/>
        <c:axId val="5173597"/>
        <c:axId val="46562374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Schedules!$E$21:$AB$21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400"/>
        <c:axId val="16408183"/>
        <c:axId val="13455920"/>
      </c:barChart>
      <c:catAx>
        <c:axId val="5173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62374"/>
        <c:crosses val="autoZero"/>
        <c:auto val="1"/>
        <c:lblOffset val="100"/>
        <c:tickLblSkip val="2"/>
        <c:noMultiLvlLbl val="0"/>
      </c:catAx>
      <c:valAx>
        <c:axId val="465623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73597"/>
        <c:crossesAt val="1"/>
        <c:crossBetween val="between"/>
        <c:dispUnits/>
        <c:majorUnit val="0.2"/>
      </c:valAx>
      <c:catAx>
        <c:axId val="16408183"/>
        <c:scaling>
          <c:orientation val="minMax"/>
        </c:scaling>
        <c:axPos val="b"/>
        <c:delete val="1"/>
        <c:majorTickMark val="out"/>
        <c:minorTickMark val="none"/>
        <c:tickLblPos val="nextTo"/>
        <c:crossAx val="13455920"/>
        <c:crosses val="autoZero"/>
        <c:auto val="1"/>
        <c:lblOffset val="100"/>
        <c:tickLblSkip val="1"/>
        <c:noMultiLvlLbl val="0"/>
      </c:catAx>
      <c:valAx>
        <c:axId val="134559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818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7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3975"/>
          <c:w val="0.88175"/>
          <c:h val="0.703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Schedules!$E$42:$AB$42</c:f>
              <c:numCach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0.4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gapWidth val="101"/>
        <c:axId val="53994417"/>
        <c:axId val="16187706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Schedules!$E$22:$AB$22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400"/>
        <c:axId val="11471627"/>
        <c:axId val="36135780"/>
      </c:barChart>
      <c:catAx>
        <c:axId val="5399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Sunday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7706"/>
        <c:crosses val="autoZero"/>
        <c:auto val="1"/>
        <c:lblOffset val="100"/>
        <c:tickLblSkip val="2"/>
        <c:noMultiLvlLbl val="0"/>
      </c:catAx>
      <c:valAx>
        <c:axId val="161877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994417"/>
        <c:crossesAt val="1"/>
        <c:crossBetween val="between"/>
        <c:dispUnits/>
        <c:majorUnit val="0.2"/>
      </c:valAx>
      <c:catAx>
        <c:axId val="11471627"/>
        <c:scaling>
          <c:orientation val="minMax"/>
        </c:scaling>
        <c:axPos val="b"/>
        <c:delete val="1"/>
        <c:majorTickMark val="out"/>
        <c:minorTickMark val="none"/>
        <c:tickLblPos val="nextTo"/>
        <c:crossAx val="36135780"/>
        <c:crosses val="autoZero"/>
        <c:auto val="1"/>
        <c:lblOffset val="100"/>
        <c:tickLblSkip val="1"/>
        <c:noMultiLvlLbl val="0"/>
      </c:catAx>
      <c:valAx>
        <c:axId val="361357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162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47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4475"/>
          <c:w val="0.87325"/>
          <c:h val="0.7477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Schedules!$E$56:$AB$56</c:f>
              <c:numCache>
                <c:ptCount val="24"/>
                <c:pt idx="0">
                  <c:v>69.80000000000001</c:v>
                </c:pt>
                <c:pt idx="1">
                  <c:v>69.80000000000001</c:v>
                </c:pt>
                <c:pt idx="2">
                  <c:v>69.80000000000001</c:v>
                </c:pt>
                <c:pt idx="3">
                  <c:v>69.80000000000001</c:v>
                </c:pt>
                <c:pt idx="4">
                  <c:v>69.80000000000001</c:v>
                </c:pt>
                <c:pt idx="5">
                  <c:v>69.80000000000001</c:v>
                </c:pt>
                <c:pt idx="6">
                  <c:v>69.80000000000001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69.80000000000001</c:v>
                </c:pt>
                <c:pt idx="18">
                  <c:v>69.80000000000001</c:v>
                </c:pt>
                <c:pt idx="19">
                  <c:v>69.80000000000001</c:v>
                </c:pt>
                <c:pt idx="20">
                  <c:v>69.80000000000001</c:v>
                </c:pt>
                <c:pt idx="21">
                  <c:v>69.80000000000001</c:v>
                </c:pt>
                <c:pt idx="22">
                  <c:v>69.80000000000001</c:v>
                </c:pt>
                <c:pt idx="23">
                  <c:v>69.80000000000001</c:v>
                </c:pt>
              </c:numCache>
            </c:numRef>
          </c:val>
        </c:ser>
        <c:ser>
          <c:idx val="2"/>
          <c:order val="2"/>
          <c:tx>
            <c:v>Cooling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Schedules!$E$57:$AB$57</c:f>
              <c:numCache>
                <c:ptCount val="24"/>
                <c:pt idx="0">
                  <c:v>75.2</c:v>
                </c:pt>
                <c:pt idx="1">
                  <c:v>75.2</c:v>
                </c:pt>
                <c:pt idx="2">
                  <c:v>75.2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75.2</c:v>
                </c:pt>
                <c:pt idx="23">
                  <c:v>75.2</c:v>
                </c:pt>
              </c:numCache>
            </c:numRef>
          </c:val>
        </c:ser>
        <c:gapWidth val="102"/>
        <c:axId val="56786565"/>
        <c:axId val="4131703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Schedules!$E$21:$AB$21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500"/>
        <c:axId val="36309023"/>
        <c:axId val="58345752"/>
      </c:barChart>
      <c:catAx>
        <c:axId val="5678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7038"/>
        <c:crosses val="autoZero"/>
        <c:auto val="1"/>
        <c:lblOffset val="100"/>
        <c:tickLblSkip val="2"/>
        <c:noMultiLvlLbl val="0"/>
      </c:catAx>
      <c:valAx>
        <c:axId val="4131703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86565"/>
        <c:crossesAt val="1"/>
        <c:crossBetween val="between"/>
        <c:dispUnits/>
        <c:majorUnit val="10"/>
      </c:valAx>
      <c:catAx>
        <c:axId val="36309023"/>
        <c:scaling>
          <c:orientation val="minMax"/>
        </c:scaling>
        <c:axPos val="b"/>
        <c:delete val="1"/>
        <c:majorTickMark val="out"/>
        <c:minorTickMark val="none"/>
        <c:tickLblPos val="nextTo"/>
        <c:crossAx val="58345752"/>
        <c:crosses val="autoZero"/>
        <c:auto val="1"/>
        <c:lblOffset val="100"/>
        <c:tickLblSkip val="1"/>
        <c:noMultiLvlLbl val="0"/>
      </c:catAx>
      <c:valAx>
        <c:axId val="583457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0902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25"/>
          <c:y val="0.007"/>
          <c:w val="0.714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3625"/>
          <c:w val="0.87325"/>
          <c:h val="0.703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Schedules!$E$56:$AB$56</c:f>
              <c:numCache>
                <c:ptCount val="24"/>
                <c:pt idx="0">
                  <c:v>69.80000000000001</c:v>
                </c:pt>
                <c:pt idx="1">
                  <c:v>69.80000000000001</c:v>
                </c:pt>
                <c:pt idx="2">
                  <c:v>69.80000000000001</c:v>
                </c:pt>
                <c:pt idx="3">
                  <c:v>69.80000000000001</c:v>
                </c:pt>
                <c:pt idx="4">
                  <c:v>69.80000000000001</c:v>
                </c:pt>
                <c:pt idx="5">
                  <c:v>69.80000000000001</c:v>
                </c:pt>
                <c:pt idx="6">
                  <c:v>69.80000000000001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69.80000000000001</c:v>
                </c:pt>
                <c:pt idx="18">
                  <c:v>69.80000000000001</c:v>
                </c:pt>
                <c:pt idx="19">
                  <c:v>69.80000000000001</c:v>
                </c:pt>
                <c:pt idx="20">
                  <c:v>69.80000000000001</c:v>
                </c:pt>
                <c:pt idx="21">
                  <c:v>69.80000000000001</c:v>
                </c:pt>
                <c:pt idx="22">
                  <c:v>69.80000000000001</c:v>
                </c:pt>
                <c:pt idx="23">
                  <c:v>69.80000000000001</c:v>
                </c:pt>
              </c:numCache>
            </c:numRef>
          </c:val>
        </c:ser>
        <c:ser>
          <c:idx val="2"/>
          <c:order val="2"/>
          <c:tx>
            <c:v>Cooling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Schedules!$E$57:$AB$57</c:f>
              <c:numCache>
                <c:ptCount val="24"/>
                <c:pt idx="0">
                  <c:v>75.2</c:v>
                </c:pt>
                <c:pt idx="1">
                  <c:v>75.2</c:v>
                </c:pt>
                <c:pt idx="2">
                  <c:v>75.2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75.2</c:v>
                </c:pt>
                <c:pt idx="23">
                  <c:v>75.2</c:v>
                </c:pt>
              </c:numCache>
            </c:numRef>
          </c:val>
        </c:ser>
        <c:gapWidth val="102"/>
        <c:axId val="55349721"/>
        <c:axId val="28385442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Schedules!$E$22:$AB$22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500"/>
        <c:axId val="54142387"/>
        <c:axId val="17519436"/>
      </c:barChart>
      <c:catAx>
        <c:axId val="55349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Sunday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5442"/>
        <c:crosses val="autoZero"/>
        <c:auto val="1"/>
        <c:lblOffset val="100"/>
        <c:tickLblSkip val="2"/>
        <c:noMultiLvlLbl val="0"/>
      </c:catAx>
      <c:valAx>
        <c:axId val="2838544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49721"/>
        <c:crossesAt val="1"/>
        <c:crossBetween val="between"/>
        <c:dispUnits/>
        <c:majorUnit val="10"/>
      </c:valAx>
      <c:catAx>
        <c:axId val="54142387"/>
        <c:scaling>
          <c:orientation val="minMax"/>
        </c:scaling>
        <c:axPos val="b"/>
        <c:delete val="1"/>
        <c:majorTickMark val="out"/>
        <c:minorTickMark val="none"/>
        <c:tickLblPos val="nextTo"/>
        <c:crossAx val="17519436"/>
        <c:crosses val="autoZero"/>
        <c:auto val="1"/>
        <c:lblOffset val="100"/>
        <c:tickLblSkip val="1"/>
        <c:noMultiLvlLbl val="0"/>
      </c:catAx>
      <c:valAx>
        <c:axId val="175194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4238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25"/>
          <c:y val="0.00475"/>
          <c:w val="0.714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475"/>
          <c:w val="0.88175"/>
          <c:h val="0.749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Schedules!$E$5:$AB$5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Schedules!$E$11:$AB$11</c:f>
              <c:numCach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gapWidth val="102"/>
        <c:axId val="23457197"/>
        <c:axId val="9788182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Schedules!$E$18:$AB$18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20984775"/>
        <c:axId val="54645248"/>
      </c:barChart>
      <c:catAx>
        <c:axId val="23457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Sunday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8182"/>
        <c:crosses val="autoZero"/>
        <c:auto val="1"/>
        <c:lblOffset val="100"/>
        <c:tickLblSkip val="2"/>
        <c:noMultiLvlLbl val="0"/>
      </c:catAx>
      <c:valAx>
        <c:axId val="97881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57197"/>
        <c:crossesAt val="1"/>
        <c:crossBetween val="between"/>
        <c:dispUnits/>
        <c:majorUnit val="0.2"/>
      </c:valAx>
      <c:catAx>
        <c:axId val="20984775"/>
        <c:scaling>
          <c:orientation val="minMax"/>
        </c:scaling>
        <c:axPos val="b"/>
        <c:delete val="1"/>
        <c:majorTickMark val="out"/>
        <c:minorTickMark val="none"/>
        <c:tickLblPos val="nextTo"/>
        <c:crossAx val="54645248"/>
        <c:crosses val="autoZero"/>
        <c:auto val="1"/>
        <c:lblOffset val="100"/>
        <c:tickLblSkip val="1"/>
        <c:noMultiLvlLbl val="0"/>
      </c:catAx>
      <c:valAx>
        <c:axId val="546452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477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5"/>
          <c:y val="0.00925"/>
          <c:w val="0.411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475"/>
          <c:w val="0.88175"/>
          <c:h val="0.749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Schedules!$E$3:$AB$3</c:f>
              <c:numCach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0.5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0.1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Schedules!$E$9:$AB$9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0.7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0.4</c:v>
                </c:pt>
              </c:numCache>
            </c:numRef>
          </c:val>
        </c:ser>
        <c:gapWidth val="102"/>
        <c:axId val="22045185"/>
        <c:axId val="6418893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Schedules!$E$15:$AB$15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0.5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40829531"/>
        <c:axId val="31921460"/>
      </c:barChart>
      <c:catAx>
        <c:axId val="2204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88938"/>
        <c:crosses val="autoZero"/>
        <c:auto val="1"/>
        <c:lblOffset val="100"/>
        <c:tickLblSkip val="2"/>
        <c:noMultiLvlLbl val="0"/>
      </c:catAx>
      <c:valAx>
        <c:axId val="641889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45185"/>
        <c:crossesAt val="1"/>
        <c:crossBetween val="between"/>
        <c:dispUnits/>
        <c:majorUnit val="0.2"/>
      </c:valAx>
      <c:catAx>
        <c:axId val="40829531"/>
        <c:scaling>
          <c:orientation val="minMax"/>
        </c:scaling>
        <c:axPos val="b"/>
        <c:delete val="1"/>
        <c:majorTickMark val="out"/>
        <c:minorTickMark val="none"/>
        <c:tickLblPos val="nextTo"/>
        <c:crossAx val="31921460"/>
        <c:crosses val="autoZero"/>
        <c:auto val="1"/>
        <c:lblOffset val="100"/>
        <c:tickLblSkip val="1"/>
        <c:noMultiLvlLbl val="0"/>
      </c:catAx>
      <c:valAx>
        <c:axId val="319214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2953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5"/>
          <c:y val="0.00925"/>
          <c:w val="0.411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49"/>
          <c:w val="0.88175"/>
          <c:h val="0.7467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Schedules!$E$7:$AB$7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0.65</c:v>
                </c:pt>
                <c:pt idx="9">
                  <c:v>0.65</c:v>
                </c:pt>
                <c:pt idx="10">
                  <c:v>0.65</c:v>
                </c:pt>
                <c:pt idx="11">
                  <c:v>0.65</c:v>
                </c:pt>
                <c:pt idx="12">
                  <c:v>0.65</c:v>
                </c:pt>
                <c:pt idx="13">
                  <c:v>0.65</c:v>
                </c:pt>
                <c:pt idx="14">
                  <c:v>0.65</c:v>
                </c:pt>
                <c:pt idx="15">
                  <c:v>0.65</c:v>
                </c:pt>
                <c:pt idx="16">
                  <c:v>0.65</c:v>
                </c:pt>
                <c:pt idx="17">
                  <c:v>0.65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102"/>
        <c:axId val="18857685"/>
        <c:axId val="3550143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Schedules!$E$21:$AB$21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500"/>
        <c:axId val="51077487"/>
        <c:axId val="57044200"/>
      </c:barChart>
      <c:catAx>
        <c:axId val="18857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01438"/>
        <c:crosses val="autoZero"/>
        <c:auto val="1"/>
        <c:lblOffset val="100"/>
        <c:tickLblSkip val="2"/>
        <c:noMultiLvlLbl val="0"/>
      </c:catAx>
      <c:valAx>
        <c:axId val="355014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57685"/>
        <c:crossesAt val="1"/>
        <c:crossBetween val="between"/>
        <c:dispUnits/>
        <c:majorUnit val="0.2"/>
      </c:valAx>
      <c:catAx>
        <c:axId val="51077487"/>
        <c:scaling>
          <c:orientation val="minMax"/>
        </c:scaling>
        <c:axPos val="b"/>
        <c:delete val="1"/>
        <c:majorTickMark val="out"/>
        <c:minorTickMark val="none"/>
        <c:tickLblPos val="nextTo"/>
        <c:crossAx val="57044200"/>
        <c:crosses val="autoZero"/>
        <c:auto val="1"/>
        <c:lblOffset val="100"/>
        <c:tickLblSkip val="1"/>
        <c:noMultiLvlLbl val="0"/>
      </c:catAx>
      <c:valAx>
        <c:axId val="570442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7748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525"/>
          <c:y val="0.007"/>
          <c:w val="0.410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33"/>
          <c:w val="0.88175"/>
          <c:h val="0.6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Schedules!$E$8:$AB$8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102"/>
        <c:axId val="43635753"/>
        <c:axId val="5717745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Schedules!$E$22:$AB$22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500"/>
        <c:axId val="44835075"/>
        <c:axId val="862492"/>
      </c:barChart>
      <c:catAx>
        <c:axId val="4363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Sunday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77458"/>
        <c:crosses val="autoZero"/>
        <c:auto val="1"/>
        <c:lblOffset val="100"/>
        <c:tickLblSkip val="2"/>
        <c:noMultiLvlLbl val="0"/>
      </c:catAx>
      <c:valAx>
        <c:axId val="571774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5753"/>
        <c:crossesAt val="1"/>
        <c:crossBetween val="between"/>
        <c:dispUnits/>
        <c:majorUnit val="0.2"/>
      </c:valAx>
      <c:catAx>
        <c:axId val="44835075"/>
        <c:scaling>
          <c:orientation val="minMax"/>
        </c:scaling>
        <c:axPos val="b"/>
        <c:delete val="1"/>
        <c:majorTickMark val="out"/>
        <c:minorTickMark val="none"/>
        <c:tickLblPos val="nextTo"/>
        <c:crossAx val="862492"/>
        <c:crosses val="autoZero"/>
        <c:auto val="1"/>
        <c:lblOffset val="100"/>
        <c:tickLblSkip val="1"/>
        <c:noMultiLvlLbl val="0"/>
      </c:catAx>
      <c:valAx>
        <c:axId val="8624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3507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525"/>
          <c:y val="0.00225"/>
          <c:w val="0.410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"/>
          <c:w val="0.88175"/>
          <c:h val="0.7467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Schedules!$E$6:$AB$6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Schedules!$E$12:$AB$12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0.7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0.4</c:v>
                </c:pt>
              </c:numCache>
            </c:numRef>
          </c:val>
        </c:ser>
        <c:gapWidth val="102"/>
        <c:axId val="7762429"/>
        <c:axId val="275299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Schedules!$E$19:$AB$19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500"/>
        <c:axId val="24776983"/>
        <c:axId val="21666256"/>
      </c:barChart>
      <c:catAx>
        <c:axId val="776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998"/>
        <c:crosses val="autoZero"/>
        <c:auto val="1"/>
        <c:lblOffset val="100"/>
        <c:tickLblSkip val="2"/>
        <c:noMultiLvlLbl val="0"/>
      </c:catAx>
      <c:valAx>
        <c:axId val="27529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2429"/>
        <c:crossesAt val="1"/>
        <c:crossBetween val="between"/>
        <c:dispUnits/>
        <c:majorUnit val="0.2"/>
      </c:valAx>
      <c:catAx>
        <c:axId val="24776983"/>
        <c:scaling>
          <c:orientation val="minMax"/>
        </c:scaling>
        <c:axPos val="b"/>
        <c:delete val="1"/>
        <c:majorTickMark val="out"/>
        <c:minorTickMark val="none"/>
        <c:tickLblPos val="nextTo"/>
        <c:crossAx val="21666256"/>
        <c:crosses val="autoZero"/>
        <c:auto val="1"/>
        <c:lblOffset val="100"/>
        <c:tickLblSkip val="1"/>
        <c:noMultiLvlLbl val="0"/>
      </c:catAx>
      <c:valAx>
        <c:axId val="216662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7698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5"/>
          <c:y val="0.007"/>
          <c:w val="0.41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"/>
          <c:w val="0.882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Elevator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Schedules!$E$23:$AB$23</c:f>
              <c:numCach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0.75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0.75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0.52</c:v>
                </c:pt>
                <c:pt idx="19">
                  <c:v>0.52</c:v>
                </c:pt>
                <c:pt idx="20">
                  <c:v>0.52</c:v>
                </c:pt>
                <c:pt idx="21">
                  <c:v>0.28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1"/>
        <c:axId val="60778577"/>
        <c:axId val="10136282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Schedules!$E$15:$AB$15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0.5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400"/>
        <c:axId val="24117675"/>
        <c:axId val="15732484"/>
      </c:barChart>
      <c:catAx>
        <c:axId val="6077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6282"/>
        <c:crosses val="autoZero"/>
        <c:auto val="1"/>
        <c:lblOffset val="100"/>
        <c:tickLblSkip val="2"/>
        <c:noMultiLvlLbl val="0"/>
      </c:catAx>
      <c:valAx>
        <c:axId val="101362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Elevator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778577"/>
        <c:crossesAt val="1"/>
        <c:crossBetween val="between"/>
        <c:dispUnits/>
        <c:majorUnit val="0.2"/>
      </c:valAx>
      <c:catAx>
        <c:axId val="24117675"/>
        <c:scaling>
          <c:orientation val="minMax"/>
        </c:scaling>
        <c:axPos val="b"/>
        <c:delete val="1"/>
        <c:majorTickMark val="out"/>
        <c:minorTickMark val="none"/>
        <c:tickLblPos val="nextTo"/>
        <c:crossAx val="15732484"/>
        <c:crosses val="autoZero"/>
        <c:auto val="1"/>
        <c:lblOffset val="100"/>
        <c:tickLblSkip val="1"/>
        <c:noMultiLvlLbl val="0"/>
      </c:catAx>
      <c:valAx>
        <c:axId val="157324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1767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"/>
          <c:w val="0.8817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Schedules!$E$34:$AB$34</c:f>
              <c:numCache>
                <c:ptCount val="2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0.17</c:v>
                </c:pt>
                <c:pt idx="8">
                  <c:v>0.58</c:v>
                </c:pt>
                <c:pt idx="9">
                  <c:v>0.66</c:v>
                </c:pt>
                <c:pt idx="10">
                  <c:v>0.78</c:v>
                </c:pt>
                <c:pt idx="11">
                  <c:v>0.82</c:v>
                </c:pt>
                <c:pt idx="12">
                  <c:v>0.71</c:v>
                </c:pt>
                <c:pt idx="13">
                  <c:v>0.82</c:v>
                </c:pt>
                <c:pt idx="14">
                  <c:v>0.78</c:v>
                </c:pt>
                <c:pt idx="15">
                  <c:v>0.74</c:v>
                </c:pt>
                <c:pt idx="16">
                  <c:v>0.63</c:v>
                </c:pt>
                <c:pt idx="17">
                  <c:v>0.41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</c:v>
                </c:pt>
                <c:pt idx="22">
                  <c:v>0.01</c:v>
                </c:pt>
                <c:pt idx="23">
                  <c:v>0.01</c:v>
                </c:pt>
              </c:numCache>
            </c:numRef>
          </c:val>
        </c:ser>
        <c:gapWidth val="101"/>
        <c:axId val="61226569"/>
        <c:axId val="14168210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Schedules!$E$15:$AB$15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0.5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400"/>
        <c:axId val="60405027"/>
        <c:axId val="6774332"/>
      </c:barChart>
      <c:catAx>
        <c:axId val="6122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68210"/>
        <c:crosses val="autoZero"/>
        <c:auto val="1"/>
        <c:lblOffset val="100"/>
        <c:tickLblSkip val="2"/>
        <c:noMultiLvlLbl val="0"/>
      </c:catAx>
      <c:valAx>
        <c:axId val="141682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226569"/>
        <c:crossesAt val="1"/>
        <c:crossBetween val="between"/>
        <c:dispUnits/>
        <c:majorUnit val="0.2"/>
      </c:valAx>
      <c:catAx>
        <c:axId val="60405027"/>
        <c:scaling>
          <c:orientation val="minMax"/>
        </c:scaling>
        <c:axPos val="b"/>
        <c:delete val="1"/>
        <c:majorTickMark val="out"/>
        <c:minorTickMark val="none"/>
        <c:tickLblPos val="nextTo"/>
        <c:crossAx val="6774332"/>
        <c:crosses val="autoZero"/>
        <c:auto val="1"/>
        <c:lblOffset val="100"/>
        <c:tickLblSkip val="1"/>
        <c:noMultiLvlLbl val="0"/>
      </c:catAx>
      <c:valAx>
        <c:axId val="67743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502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"/>
          <c:w val="0.8817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Elevator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Schedules!$E$24:$AB$24</c:f>
              <c:numCach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0.4</c:v>
                </c:pt>
                <c:pt idx="8">
                  <c:v>0.46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0.51</c:v>
                </c:pt>
                <c:pt idx="13">
                  <c:v>0.51</c:v>
                </c:pt>
                <c:pt idx="14">
                  <c:v>0.51</c:v>
                </c:pt>
                <c:pt idx="15">
                  <c:v>0.51</c:v>
                </c:pt>
                <c:pt idx="16">
                  <c:v>0.51</c:v>
                </c:pt>
                <c:pt idx="17">
                  <c:v>0.25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1"/>
        <c:axId val="7374629"/>
        <c:axId val="66371662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Schedules!$E$17:$AB$17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0.3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400"/>
        <c:axId val="60474047"/>
        <c:axId val="7395512"/>
      </c:barChart>
      <c:catAx>
        <c:axId val="737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71662"/>
        <c:crosses val="autoZero"/>
        <c:auto val="1"/>
        <c:lblOffset val="100"/>
        <c:tickLblSkip val="2"/>
        <c:noMultiLvlLbl val="0"/>
      </c:catAx>
      <c:valAx>
        <c:axId val="663716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Elevator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374629"/>
        <c:crossesAt val="1"/>
        <c:crossBetween val="between"/>
        <c:dispUnits/>
        <c:majorUnit val="0.2"/>
      </c:valAx>
      <c:catAx>
        <c:axId val="60474047"/>
        <c:scaling>
          <c:orientation val="minMax"/>
        </c:scaling>
        <c:axPos val="b"/>
        <c:delete val="1"/>
        <c:majorTickMark val="out"/>
        <c:minorTickMark val="none"/>
        <c:tickLblPos val="nextTo"/>
        <c:crossAx val="7395512"/>
        <c:crosses val="autoZero"/>
        <c:auto val="1"/>
        <c:lblOffset val="100"/>
        <c:tickLblSkip val="1"/>
        <c:noMultiLvlLbl val="0"/>
      </c:catAx>
      <c:valAx>
        <c:axId val="73955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404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"/>
          <c:w val="0.8817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Elevator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Schedules!$E$25:$AB$25</c:f>
              <c:numCach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1"/>
        <c:axId val="66559609"/>
        <c:axId val="62165570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Schedules!$E$18:$AB$18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400"/>
        <c:axId val="22619219"/>
        <c:axId val="2246380"/>
      </c:barChart>
      <c:catAx>
        <c:axId val="66559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Sunday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65570"/>
        <c:crosses val="autoZero"/>
        <c:auto val="1"/>
        <c:lblOffset val="100"/>
        <c:tickLblSkip val="2"/>
        <c:noMultiLvlLbl val="0"/>
      </c:catAx>
      <c:valAx>
        <c:axId val="621655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Elevator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559609"/>
        <c:crossesAt val="1"/>
        <c:crossBetween val="between"/>
        <c:dispUnits/>
        <c:majorUnit val="0.2"/>
      </c:valAx>
      <c:catAx>
        <c:axId val="22619219"/>
        <c:scaling>
          <c:orientation val="minMax"/>
        </c:scaling>
        <c:axPos val="b"/>
        <c:delete val="1"/>
        <c:majorTickMark val="out"/>
        <c:minorTickMark val="none"/>
        <c:tickLblPos val="nextTo"/>
        <c:crossAx val="2246380"/>
        <c:crosses val="autoZero"/>
        <c:auto val="1"/>
        <c:lblOffset val="100"/>
        <c:tickLblSkip val="1"/>
        <c:noMultiLvlLbl val="0"/>
      </c:catAx>
      <c:valAx>
        <c:axId val="22463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19219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75"/>
          <c:w val="0.8825"/>
          <c:h val="0.74475"/>
        </c:manualLayout>
      </c:layout>
      <c:barChart>
        <c:barDir val="col"/>
        <c:grouping val="clustered"/>
        <c:varyColors val="0"/>
        <c:ser>
          <c:idx val="1"/>
          <c:order val="1"/>
          <c:tx>
            <c:v>Elevator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Schedules!$E$23:$AB$23</c:f>
              <c:numCach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0.75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0.75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0.52</c:v>
                </c:pt>
                <c:pt idx="19">
                  <c:v>0.52</c:v>
                </c:pt>
                <c:pt idx="20">
                  <c:v>0.52</c:v>
                </c:pt>
                <c:pt idx="21">
                  <c:v>0.28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1"/>
        <c:axId val="20217421"/>
        <c:axId val="47739062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Schedules!$E$19:$AB$19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400"/>
        <c:axId val="26998375"/>
        <c:axId val="41658784"/>
      </c:barChart>
      <c:catAx>
        <c:axId val="2021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9062"/>
        <c:crosses val="autoZero"/>
        <c:auto val="1"/>
        <c:lblOffset val="100"/>
        <c:tickLblSkip val="2"/>
        <c:noMultiLvlLbl val="0"/>
      </c:catAx>
      <c:valAx>
        <c:axId val="477390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Elevator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217421"/>
        <c:crossesAt val="1"/>
        <c:crossBetween val="between"/>
        <c:dispUnits/>
        <c:majorUnit val="0.2"/>
      </c:valAx>
      <c:catAx>
        <c:axId val="26998375"/>
        <c:scaling>
          <c:orientation val="minMax"/>
        </c:scaling>
        <c:axPos val="b"/>
        <c:delete val="1"/>
        <c:majorTickMark val="out"/>
        <c:minorTickMark val="none"/>
        <c:tickLblPos val="nextTo"/>
        <c:crossAx val="41658784"/>
        <c:crosses val="autoZero"/>
        <c:auto val="1"/>
        <c:lblOffset val="100"/>
        <c:tickLblSkip val="1"/>
        <c:noMultiLvlLbl val="0"/>
      </c:catAx>
      <c:valAx>
        <c:axId val="416587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837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117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825"/>
          <c:w val="0.8817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Elevator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Schedules!$E$24:$AB$24</c:f>
              <c:numCach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0.4</c:v>
                </c:pt>
                <c:pt idx="8">
                  <c:v>0.46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0.51</c:v>
                </c:pt>
                <c:pt idx="13">
                  <c:v>0.51</c:v>
                </c:pt>
                <c:pt idx="14">
                  <c:v>0.51</c:v>
                </c:pt>
                <c:pt idx="15">
                  <c:v>0.51</c:v>
                </c:pt>
                <c:pt idx="16">
                  <c:v>0.51</c:v>
                </c:pt>
                <c:pt idx="17">
                  <c:v>0.25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1"/>
        <c:axId val="39384737"/>
        <c:axId val="18918314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Schedules!$E$21:$AB$21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400"/>
        <c:axId val="36047099"/>
        <c:axId val="55988436"/>
      </c:barChart>
      <c:catAx>
        <c:axId val="39384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 (ER, Patient Rm, ICU, Nurse Station, Dinning, Kitchen)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8314"/>
        <c:crosses val="autoZero"/>
        <c:auto val="1"/>
        <c:lblOffset val="100"/>
        <c:tickLblSkip val="2"/>
        <c:noMultiLvlLbl val="0"/>
      </c:catAx>
      <c:valAx>
        <c:axId val="189183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Elevator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384737"/>
        <c:crossesAt val="1"/>
        <c:crossBetween val="between"/>
        <c:dispUnits/>
        <c:majorUnit val="0.2"/>
      </c:valAx>
      <c:catAx>
        <c:axId val="36047099"/>
        <c:scaling>
          <c:orientation val="minMax"/>
        </c:scaling>
        <c:axPos val="b"/>
        <c:delete val="1"/>
        <c:majorTickMark val="out"/>
        <c:minorTickMark val="none"/>
        <c:tickLblPos val="nextTo"/>
        <c:crossAx val="55988436"/>
        <c:crosses val="autoZero"/>
        <c:auto val="1"/>
        <c:lblOffset val="100"/>
        <c:tickLblSkip val="1"/>
        <c:noMultiLvlLbl val="0"/>
      </c:catAx>
      <c:valAx>
        <c:axId val="559884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7099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7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3975"/>
          <c:w val="0.88175"/>
          <c:h val="0.703"/>
        </c:manualLayout>
      </c:layout>
      <c:barChart>
        <c:barDir val="col"/>
        <c:grouping val="clustered"/>
        <c:varyColors val="0"/>
        <c:ser>
          <c:idx val="1"/>
          <c:order val="1"/>
          <c:tx>
            <c:v>Elevator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Schedules!$E$25:$AB$25</c:f>
              <c:numCach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gapWidth val="101"/>
        <c:axId val="34133877"/>
        <c:axId val="3876943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Schedules!$E$22:$AB$22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400"/>
        <c:axId val="13380623"/>
        <c:axId val="53316744"/>
      </c:barChart>
      <c:catAx>
        <c:axId val="34133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Sunday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ER, Patient Rm, ICU, Nurse Station, Dinning, Kitchen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9438"/>
        <c:crosses val="autoZero"/>
        <c:auto val="1"/>
        <c:lblOffset val="100"/>
        <c:tickLblSkip val="2"/>
        <c:noMultiLvlLbl val="0"/>
      </c:catAx>
      <c:valAx>
        <c:axId val="387694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Elevator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133877"/>
        <c:crossesAt val="1"/>
        <c:crossBetween val="between"/>
        <c:dispUnits/>
        <c:majorUnit val="0.2"/>
      </c:valAx>
      <c:catAx>
        <c:axId val="13380623"/>
        <c:scaling>
          <c:orientation val="minMax"/>
        </c:scaling>
        <c:axPos val="b"/>
        <c:delete val="1"/>
        <c:majorTickMark val="out"/>
        <c:minorTickMark val="none"/>
        <c:tickLblPos val="nextTo"/>
        <c:crossAx val="53316744"/>
        <c:crosses val="autoZero"/>
        <c:auto val="1"/>
        <c:lblOffset val="100"/>
        <c:tickLblSkip val="1"/>
        <c:noMultiLvlLbl val="0"/>
      </c:catAx>
      <c:valAx>
        <c:axId val="533167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8062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47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Hospital Prototype Building Hourly Schedule
Service Water Heating Loads</a:t>
            </a:r>
          </a:p>
        </c:rich>
      </c:tx>
      <c:layout>
        <c:manualLayout>
          <c:xMode val="factor"/>
          <c:yMode val="factor"/>
          <c:x val="0.010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4075"/>
          <c:w val="0.947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Schedules!$A$4</c:f>
              <c:strCache>
                <c:ptCount val="1"/>
                <c:pt idx="0">
                  <c:v>Office, Lobby, Clinic, OR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Schedules!$E$1:$AB$1</c:f>
              <c:strCache>
                <c:ptCount val="24"/>
                <c:pt idx="0">
                  <c:v>1 am</c:v>
                </c:pt>
                <c:pt idx="1">
                  <c:v>2 am</c:v>
                </c:pt>
                <c:pt idx="2">
                  <c:v>3 am</c:v>
                </c:pt>
                <c:pt idx="3">
                  <c:v>4 am</c:v>
                </c:pt>
                <c:pt idx="4">
                  <c:v>5 am</c:v>
                </c:pt>
                <c:pt idx="5">
                  <c:v>6 am</c:v>
                </c:pt>
                <c:pt idx="6">
                  <c:v>7 am</c:v>
                </c:pt>
                <c:pt idx="7">
                  <c:v>8 am</c:v>
                </c:pt>
                <c:pt idx="8">
                  <c:v>9 am</c:v>
                </c:pt>
                <c:pt idx="9">
                  <c:v>10 am</c:v>
                </c:pt>
                <c:pt idx="10">
                  <c:v>11 am</c:v>
                </c:pt>
                <c:pt idx="11">
                  <c:v>Noon</c:v>
                </c:pt>
                <c:pt idx="12">
                  <c:v>1 pm</c:v>
                </c:pt>
                <c:pt idx="13">
                  <c:v>2 pm</c:v>
                </c:pt>
                <c:pt idx="14">
                  <c:v>3 pm</c:v>
                </c:pt>
                <c:pt idx="15">
                  <c:v>4 pm</c:v>
                </c:pt>
                <c:pt idx="16">
                  <c:v>5 pm</c:v>
                </c:pt>
                <c:pt idx="17">
                  <c:v>6 pm</c:v>
                </c:pt>
                <c:pt idx="18">
                  <c:v>7 pm</c:v>
                </c:pt>
                <c:pt idx="19">
                  <c:v>8 pm</c:v>
                </c:pt>
                <c:pt idx="20">
                  <c:v>9 pm</c:v>
                </c:pt>
                <c:pt idx="21">
                  <c:v>10 pm</c:v>
                </c:pt>
                <c:pt idx="22">
                  <c:v>11 pm</c:v>
                </c:pt>
                <c:pt idx="23">
                  <c:v>12 pm</c:v>
                </c:pt>
              </c:strCache>
            </c:strRef>
          </c:cat>
          <c:val>
            <c:numRef>
              <c:f>Schedules!$E$34:$AB$34</c:f>
              <c:numCache>
                <c:ptCount val="2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0.17</c:v>
                </c:pt>
                <c:pt idx="8">
                  <c:v>0.58</c:v>
                </c:pt>
                <c:pt idx="9">
                  <c:v>0.66</c:v>
                </c:pt>
                <c:pt idx="10">
                  <c:v>0.78</c:v>
                </c:pt>
                <c:pt idx="11">
                  <c:v>0.82</c:v>
                </c:pt>
                <c:pt idx="12">
                  <c:v>0.71</c:v>
                </c:pt>
                <c:pt idx="13">
                  <c:v>0.82</c:v>
                </c:pt>
                <c:pt idx="14">
                  <c:v>0.78</c:v>
                </c:pt>
                <c:pt idx="15">
                  <c:v>0.74</c:v>
                </c:pt>
                <c:pt idx="16">
                  <c:v>0.63</c:v>
                </c:pt>
                <c:pt idx="17">
                  <c:v>0.41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</c:v>
                </c:pt>
                <c:pt idx="22">
                  <c:v>0.01</c:v>
                </c:pt>
                <c:pt idx="23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Schedules!$A$7</c:f>
              <c:strCache>
                <c:ptCount val="1"/>
                <c:pt idx="0">
                  <c:v>ER, Patient Rm, ICU, Nurse Station, Dinning, Kitchen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Schedules!$E$40:$AB$40</c:f>
              <c:numCach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0.301</c:v>
                </c:pt>
                <c:pt idx="6">
                  <c:v>0.3</c:v>
                </c:pt>
                <c:pt idx="7">
                  <c:v>0.5</c:v>
                </c:pt>
                <c:pt idx="8">
                  <c:v>0.58</c:v>
                </c:pt>
                <c:pt idx="9">
                  <c:v>0.66</c:v>
                </c:pt>
                <c:pt idx="10">
                  <c:v>0.78</c:v>
                </c:pt>
                <c:pt idx="11">
                  <c:v>0.82</c:v>
                </c:pt>
                <c:pt idx="12">
                  <c:v>0.71</c:v>
                </c:pt>
                <c:pt idx="13">
                  <c:v>0.82</c:v>
                </c:pt>
                <c:pt idx="14">
                  <c:v>0.78</c:v>
                </c:pt>
                <c:pt idx="15">
                  <c:v>0.74</c:v>
                </c:pt>
                <c:pt idx="16">
                  <c:v>0.63</c:v>
                </c:pt>
                <c:pt idx="17">
                  <c:v>0.41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ser>
          <c:idx val="2"/>
          <c:order val="2"/>
          <c:tx>
            <c:v>Laundry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Schedules!$E$37:$AB$37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10088649"/>
        <c:axId val="23688978"/>
      </c:barChart>
      <c:catAx>
        <c:axId val="1008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Week Day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3688978"/>
        <c:crosses val="autoZero"/>
        <c:auto val="1"/>
        <c:lblOffset val="100"/>
        <c:tickLblSkip val="2"/>
        <c:noMultiLvlLbl val="0"/>
      </c:catAx>
      <c:valAx>
        <c:axId val="236889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Fraction of Peak Hot Water Demand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088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166"/>
          <c:w val="0.287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Hospital Prototype Building Hourly Schedule
Plug and Process Loads</a:t>
            </a:r>
          </a:p>
        </c:rich>
      </c:tx>
      <c:layout>
        <c:manualLayout>
          <c:xMode val="factor"/>
          <c:yMode val="factor"/>
          <c:x val="0.010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3225"/>
          <c:w val="0.930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Schedules!$A$4</c:f>
              <c:strCache>
                <c:ptCount val="1"/>
                <c:pt idx="0">
                  <c:v>Office, Lobby, Clinic, OR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Schedules!$E$1:$AB$1</c:f>
              <c:strCache>
                <c:ptCount val="24"/>
                <c:pt idx="0">
                  <c:v>1 am</c:v>
                </c:pt>
                <c:pt idx="1">
                  <c:v>2 am</c:v>
                </c:pt>
                <c:pt idx="2">
                  <c:v>3 am</c:v>
                </c:pt>
                <c:pt idx="3">
                  <c:v>4 am</c:v>
                </c:pt>
                <c:pt idx="4">
                  <c:v>5 am</c:v>
                </c:pt>
                <c:pt idx="5">
                  <c:v>6 am</c:v>
                </c:pt>
                <c:pt idx="6">
                  <c:v>7 am</c:v>
                </c:pt>
                <c:pt idx="7">
                  <c:v>8 am</c:v>
                </c:pt>
                <c:pt idx="8">
                  <c:v>9 am</c:v>
                </c:pt>
                <c:pt idx="9">
                  <c:v>10 am</c:v>
                </c:pt>
                <c:pt idx="10">
                  <c:v>11 am</c:v>
                </c:pt>
                <c:pt idx="11">
                  <c:v>Noon</c:v>
                </c:pt>
                <c:pt idx="12">
                  <c:v>1 pm</c:v>
                </c:pt>
                <c:pt idx="13">
                  <c:v>2 pm</c:v>
                </c:pt>
                <c:pt idx="14">
                  <c:v>3 pm</c:v>
                </c:pt>
                <c:pt idx="15">
                  <c:v>4 pm</c:v>
                </c:pt>
                <c:pt idx="16">
                  <c:v>5 pm</c:v>
                </c:pt>
                <c:pt idx="17">
                  <c:v>6 pm</c:v>
                </c:pt>
                <c:pt idx="18">
                  <c:v>7 pm</c:v>
                </c:pt>
                <c:pt idx="19">
                  <c:v>8 pm</c:v>
                </c:pt>
                <c:pt idx="20">
                  <c:v>9 pm</c:v>
                </c:pt>
                <c:pt idx="21">
                  <c:v>10 pm</c:v>
                </c:pt>
                <c:pt idx="22">
                  <c:v>11 pm</c:v>
                </c:pt>
                <c:pt idx="23">
                  <c:v>12 pm</c:v>
                </c:pt>
              </c:strCache>
            </c:strRef>
          </c:cat>
          <c:val>
            <c:numRef>
              <c:f>Schedules!$E$9:$AB$9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0.7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0.4</c:v>
                </c:pt>
              </c:numCache>
            </c:numRef>
          </c:val>
        </c:ser>
        <c:ser>
          <c:idx val="1"/>
          <c:order val="1"/>
          <c:tx>
            <c:strRef>
              <c:f>Schedules!$A$7</c:f>
              <c:strCache>
                <c:ptCount val="1"/>
                <c:pt idx="0">
                  <c:v>ER, Patient Rm, ICU, Nurse Station, Dinning, Kitchen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Schedules!$E$12:$AB$12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0.7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0.4</c:v>
                </c:pt>
              </c:numCache>
            </c:numRef>
          </c:val>
        </c:ser>
        <c:gapWidth val="100"/>
        <c:axId val="11874211"/>
        <c:axId val="39759036"/>
      </c:barChart>
      <c:catAx>
        <c:axId val="11874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Week Day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759036"/>
        <c:crosses val="autoZero"/>
        <c:auto val="1"/>
        <c:lblOffset val="100"/>
        <c:tickLblSkip val="2"/>
        <c:noMultiLvlLbl val="0"/>
      </c:catAx>
      <c:valAx>
        <c:axId val="397590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Percent of Peak Plug Loads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874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1725"/>
          <c:w val="0.735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Hospital Prototype Building Hourly Schedule
Lighting</a:t>
            </a:r>
          </a:p>
        </c:rich>
      </c:tx>
      <c:layout>
        <c:manualLayout>
          <c:xMode val="factor"/>
          <c:yMode val="factor"/>
          <c:x val="0.010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235"/>
          <c:w val="0.939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Schedules!$A$4</c:f>
              <c:strCache>
                <c:ptCount val="1"/>
                <c:pt idx="0">
                  <c:v>Office, Lobby, Clinic, OR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Schedules!$E$1:$AB$1</c:f>
              <c:strCache>
                <c:ptCount val="24"/>
                <c:pt idx="0">
                  <c:v>1 am</c:v>
                </c:pt>
                <c:pt idx="1">
                  <c:v>2 am</c:v>
                </c:pt>
                <c:pt idx="2">
                  <c:v>3 am</c:v>
                </c:pt>
                <c:pt idx="3">
                  <c:v>4 am</c:v>
                </c:pt>
                <c:pt idx="4">
                  <c:v>5 am</c:v>
                </c:pt>
                <c:pt idx="5">
                  <c:v>6 am</c:v>
                </c:pt>
                <c:pt idx="6">
                  <c:v>7 am</c:v>
                </c:pt>
                <c:pt idx="7">
                  <c:v>8 am</c:v>
                </c:pt>
                <c:pt idx="8">
                  <c:v>9 am</c:v>
                </c:pt>
                <c:pt idx="9">
                  <c:v>10 am</c:v>
                </c:pt>
                <c:pt idx="10">
                  <c:v>11 am</c:v>
                </c:pt>
                <c:pt idx="11">
                  <c:v>Noon</c:v>
                </c:pt>
                <c:pt idx="12">
                  <c:v>1 pm</c:v>
                </c:pt>
                <c:pt idx="13">
                  <c:v>2 pm</c:v>
                </c:pt>
                <c:pt idx="14">
                  <c:v>3 pm</c:v>
                </c:pt>
                <c:pt idx="15">
                  <c:v>4 pm</c:v>
                </c:pt>
                <c:pt idx="16">
                  <c:v>5 pm</c:v>
                </c:pt>
                <c:pt idx="17">
                  <c:v>6 pm</c:v>
                </c:pt>
                <c:pt idx="18">
                  <c:v>7 pm</c:v>
                </c:pt>
                <c:pt idx="19">
                  <c:v>8 pm</c:v>
                </c:pt>
                <c:pt idx="20">
                  <c:v>9 pm</c:v>
                </c:pt>
                <c:pt idx="21">
                  <c:v>10 pm</c:v>
                </c:pt>
                <c:pt idx="22">
                  <c:v>11 pm</c:v>
                </c:pt>
                <c:pt idx="23">
                  <c:v>12 pm</c:v>
                </c:pt>
              </c:strCache>
            </c:strRef>
          </c:cat>
          <c:val>
            <c:numRef>
              <c:f>Schedules!$E$3:$AB$3</c:f>
              <c:numCach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0.5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0.1</c:v>
                </c:pt>
              </c:numCache>
            </c:numRef>
          </c:val>
        </c:ser>
        <c:ser>
          <c:idx val="1"/>
          <c:order val="1"/>
          <c:tx>
            <c:strRef>
              <c:f>Schedules!$A$7</c:f>
              <c:strCache>
                <c:ptCount val="1"/>
                <c:pt idx="0">
                  <c:v>ER, Patient Rm, ICU, Nurse Station, Dinning, Kitchen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Schedules!$E$6:$AB$6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</c:numCache>
            </c:numRef>
          </c:val>
        </c:ser>
        <c:gapWidth val="100"/>
        <c:axId val="22287005"/>
        <c:axId val="66365318"/>
      </c:barChart>
      <c:catAx>
        <c:axId val="2228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Week Day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365318"/>
        <c:crosses val="autoZero"/>
        <c:auto val="1"/>
        <c:lblOffset val="100"/>
        <c:tickLblSkip val="2"/>
        <c:noMultiLvlLbl val="0"/>
      </c:catAx>
      <c:valAx>
        <c:axId val="663653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Percent of Peak Lighting Power Density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28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15375"/>
          <c:w val="0.580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Hospital Prototype Building Hourly Schedule
People</a:t>
            </a:r>
          </a:p>
        </c:rich>
      </c:tx>
      <c:layout>
        <c:manualLayout>
          <c:xMode val="factor"/>
          <c:yMode val="factor"/>
          <c:x val="0.010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3225"/>
          <c:w val="0.92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Schedules!$A$4</c:f>
              <c:strCache>
                <c:ptCount val="1"/>
                <c:pt idx="0">
                  <c:v>Office, Lobby, Clinic, 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Schedules!$E$1:$AB$1</c:f>
              <c:strCache>
                <c:ptCount val="24"/>
                <c:pt idx="0">
                  <c:v>1 am</c:v>
                </c:pt>
                <c:pt idx="1">
                  <c:v>2 am</c:v>
                </c:pt>
                <c:pt idx="2">
                  <c:v>3 am</c:v>
                </c:pt>
                <c:pt idx="3">
                  <c:v>4 am</c:v>
                </c:pt>
                <c:pt idx="4">
                  <c:v>5 am</c:v>
                </c:pt>
                <c:pt idx="5">
                  <c:v>6 am</c:v>
                </c:pt>
                <c:pt idx="6">
                  <c:v>7 am</c:v>
                </c:pt>
                <c:pt idx="7">
                  <c:v>8 am</c:v>
                </c:pt>
                <c:pt idx="8">
                  <c:v>9 am</c:v>
                </c:pt>
                <c:pt idx="9">
                  <c:v>10 am</c:v>
                </c:pt>
                <c:pt idx="10">
                  <c:v>11 am</c:v>
                </c:pt>
                <c:pt idx="11">
                  <c:v>Noon</c:v>
                </c:pt>
                <c:pt idx="12">
                  <c:v>1 pm</c:v>
                </c:pt>
                <c:pt idx="13">
                  <c:v>2 pm</c:v>
                </c:pt>
                <c:pt idx="14">
                  <c:v>3 pm</c:v>
                </c:pt>
                <c:pt idx="15">
                  <c:v>4 pm</c:v>
                </c:pt>
                <c:pt idx="16">
                  <c:v>5 pm</c:v>
                </c:pt>
                <c:pt idx="17">
                  <c:v>6 pm</c:v>
                </c:pt>
                <c:pt idx="18">
                  <c:v>7 pm</c:v>
                </c:pt>
                <c:pt idx="19">
                  <c:v>8 pm</c:v>
                </c:pt>
                <c:pt idx="20">
                  <c:v>9 pm</c:v>
                </c:pt>
                <c:pt idx="21">
                  <c:v>10 pm</c:v>
                </c:pt>
                <c:pt idx="22">
                  <c:v>11 pm</c:v>
                </c:pt>
                <c:pt idx="23">
                  <c:v>12 pm</c:v>
                </c:pt>
              </c:strCache>
            </c:strRef>
          </c:cat>
          <c:val>
            <c:numRef>
              <c:f>Schedules!$E$15:$AB$15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0.5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Schedules!$A$7</c:f>
              <c:strCache>
                <c:ptCount val="1"/>
                <c:pt idx="0">
                  <c:v>ER, Patient Rm, ICU, Nurse Station, Dinning, Kitchen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Schedules!$E$19:$AB$19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0.6</c:v>
                </c:pt>
                <c:pt idx="18">
                  <c:v>0.5</c:v>
                </c:pt>
                <c:pt idx="19">
                  <c:v>0.5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100"/>
        <c:axId val="60416951"/>
        <c:axId val="6881648"/>
      </c:barChart>
      <c:catAx>
        <c:axId val="60416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Week Day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81648"/>
        <c:crosses val="autoZero"/>
        <c:auto val="1"/>
        <c:lblOffset val="100"/>
        <c:tickLblSkip val="2"/>
        <c:noMultiLvlLbl val="0"/>
      </c:catAx>
      <c:valAx>
        <c:axId val="68816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Percent of Peak Occupant Density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16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67"/>
          <c:w val="0.687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4475"/>
          <c:w val="0.87325"/>
          <c:h val="0.750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Schedules!$E$56:$AB$56</c:f>
              <c:numCache>
                <c:ptCount val="24"/>
                <c:pt idx="0">
                  <c:v>69.80000000000001</c:v>
                </c:pt>
                <c:pt idx="1">
                  <c:v>69.80000000000001</c:v>
                </c:pt>
                <c:pt idx="2">
                  <c:v>69.80000000000001</c:v>
                </c:pt>
                <c:pt idx="3">
                  <c:v>69.80000000000001</c:v>
                </c:pt>
                <c:pt idx="4">
                  <c:v>69.80000000000001</c:v>
                </c:pt>
                <c:pt idx="5">
                  <c:v>69.80000000000001</c:v>
                </c:pt>
                <c:pt idx="6">
                  <c:v>69.80000000000001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69.80000000000001</c:v>
                </c:pt>
                <c:pt idx="18">
                  <c:v>69.80000000000001</c:v>
                </c:pt>
                <c:pt idx="19">
                  <c:v>69.80000000000001</c:v>
                </c:pt>
                <c:pt idx="20">
                  <c:v>69.80000000000001</c:v>
                </c:pt>
                <c:pt idx="21">
                  <c:v>69.80000000000001</c:v>
                </c:pt>
                <c:pt idx="22">
                  <c:v>69.80000000000001</c:v>
                </c:pt>
                <c:pt idx="23">
                  <c:v>69.80000000000001</c:v>
                </c:pt>
              </c:numCache>
            </c:numRef>
          </c:val>
        </c:ser>
        <c:ser>
          <c:idx val="2"/>
          <c:order val="2"/>
          <c:tx>
            <c:v>Cooling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Schedules!$E$57:$AB$57</c:f>
              <c:numCache>
                <c:ptCount val="24"/>
                <c:pt idx="0">
                  <c:v>75.2</c:v>
                </c:pt>
                <c:pt idx="1">
                  <c:v>75.2</c:v>
                </c:pt>
                <c:pt idx="2">
                  <c:v>75.2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75.2</c:v>
                </c:pt>
                <c:pt idx="23">
                  <c:v>75.2</c:v>
                </c:pt>
              </c:numCache>
            </c:numRef>
          </c:val>
        </c:ser>
        <c:gapWidth val="102"/>
        <c:axId val="60968989"/>
        <c:axId val="11849990"/>
      </c:barChart>
      <c:barChart>
        <c:barDir val="col"/>
        <c:grouping val="clustered"/>
        <c:varyColors val="0"/>
        <c:ser>
          <c:idx val="0"/>
          <c:order val="0"/>
          <c:tx>
            <c:v>Fan (ON|Off)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500"/>
        <c:axId val="39541047"/>
        <c:axId val="20325104"/>
      </c:barChart>
      <c:catAx>
        <c:axId val="60968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990"/>
        <c:crosses val="autoZero"/>
        <c:auto val="1"/>
        <c:lblOffset val="100"/>
        <c:tickLblSkip val="2"/>
        <c:noMultiLvlLbl val="0"/>
      </c:catAx>
      <c:valAx>
        <c:axId val="1184999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68989"/>
        <c:crossesAt val="1"/>
        <c:crossBetween val="between"/>
        <c:dispUnits/>
        <c:majorUnit val="10"/>
      </c:valAx>
      <c:catAx>
        <c:axId val="39541047"/>
        <c:scaling>
          <c:orientation val="minMax"/>
        </c:scaling>
        <c:axPos val="b"/>
        <c:delete val="1"/>
        <c:majorTickMark val="out"/>
        <c:minorTickMark val="none"/>
        <c:tickLblPos val="nextTo"/>
        <c:crossAx val="20325104"/>
        <c:crosses val="autoZero"/>
        <c:auto val="1"/>
        <c:lblOffset val="100"/>
        <c:tickLblSkip val="1"/>
        <c:noMultiLvlLbl val="0"/>
      </c:catAx>
      <c:valAx>
        <c:axId val="203251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104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25"/>
          <c:y val="0.01175"/>
          <c:w val="0.714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4475"/>
          <c:w val="0.87325"/>
          <c:h val="0.750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Schedules!$E$56:$AB$56</c:f>
              <c:numCache>
                <c:ptCount val="24"/>
                <c:pt idx="0">
                  <c:v>69.80000000000001</c:v>
                </c:pt>
                <c:pt idx="1">
                  <c:v>69.80000000000001</c:v>
                </c:pt>
                <c:pt idx="2">
                  <c:v>69.80000000000001</c:v>
                </c:pt>
                <c:pt idx="3">
                  <c:v>69.80000000000001</c:v>
                </c:pt>
                <c:pt idx="4">
                  <c:v>69.80000000000001</c:v>
                </c:pt>
                <c:pt idx="5">
                  <c:v>69.80000000000001</c:v>
                </c:pt>
                <c:pt idx="6">
                  <c:v>69.80000000000001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69.80000000000001</c:v>
                </c:pt>
                <c:pt idx="18">
                  <c:v>69.80000000000001</c:v>
                </c:pt>
                <c:pt idx="19">
                  <c:v>69.80000000000001</c:v>
                </c:pt>
                <c:pt idx="20">
                  <c:v>69.80000000000001</c:v>
                </c:pt>
                <c:pt idx="21">
                  <c:v>69.80000000000001</c:v>
                </c:pt>
                <c:pt idx="22">
                  <c:v>69.80000000000001</c:v>
                </c:pt>
                <c:pt idx="23">
                  <c:v>69.80000000000001</c:v>
                </c:pt>
              </c:numCache>
            </c:numRef>
          </c:val>
        </c:ser>
        <c:ser>
          <c:idx val="2"/>
          <c:order val="2"/>
          <c:tx>
            <c:v>Cooling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Schedules!$E$57:$AB$57</c:f>
              <c:numCache>
                <c:ptCount val="24"/>
                <c:pt idx="0">
                  <c:v>75.2</c:v>
                </c:pt>
                <c:pt idx="1">
                  <c:v>75.2</c:v>
                </c:pt>
                <c:pt idx="2">
                  <c:v>75.2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75.2</c:v>
                </c:pt>
                <c:pt idx="23">
                  <c:v>75.2</c:v>
                </c:pt>
              </c:numCache>
            </c:numRef>
          </c:val>
        </c:ser>
        <c:gapWidth val="102"/>
        <c:axId val="48708209"/>
        <c:axId val="3572069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Schedules!$E$15:$AB$15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0.5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53050827"/>
        <c:axId val="7695396"/>
      </c:barChart>
      <c:catAx>
        <c:axId val="4870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0698"/>
        <c:crosses val="autoZero"/>
        <c:auto val="1"/>
        <c:lblOffset val="100"/>
        <c:tickLblSkip val="2"/>
        <c:noMultiLvlLbl val="0"/>
      </c:catAx>
      <c:valAx>
        <c:axId val="3572069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209"/>
        <c:crossesAt val="1"/>
        <c:crossBetween val="between"/>
        <c:dispUnits/>
        <c:majorUnit val="10"/>
      </c:valAx>
      <c:catAx>
        <c:axId val="53050827"/>
        <c:scaling>
          <c:orientation val="minMax"/>
        </c:scaling>
        <c:axPos val="b"/>
        <c:delete val="1"/>
        <c:majorTickMark val="out"/>
        <c:minorTickMark val="none"/>
        <c:tickLblPos val="nextTo"/>
        <c:crossAx val="7695396"/>
        <c:crosses val="autoZero"/>
        <c:auto val="1"/>
        <c:lblOffset val="100"/>
        <c:tickLblSkip val="1"/>
        <c:noMultiLvlLbl val="0"/>
      </c:catAx>
      <c:valAx>
        <c:axId val="76953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082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25"/>
          <c:y val="0.01175"/>
          <c:w val="0.714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"/>
          <c:w val="0.8817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101"/>
        <c:axId val="2149701"/>
        <c:axId val="19347310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Schedules!$E$17:$AB$17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0.3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400"/>
        <c:axId val="39908063"/>
        <c:axId val="23628248"/>
      </c:barChart>
      <c:catAx>
        <c:axId val="2149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7310"/>
        <c:crosses val="autoZero"/>
        <c:auto val="1"/>
        <c:lblOffset val="100"/>
        <c:tickLblSkip val="2"/>
        <c:noMultiLvlLbl val="0"/>
      </c:catAx>
      <c:valAx>
        <c:axId val="193473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49701"/>
        <c:crossesAt val="1"/>
        <c:crossBetween val="between"/>
        <c:dispUnits/>
        <c:majorUnit val="0.2"/>
      </c:valAx>
      <c:catAx>
        <c:axId val="39908063"/>
        <c:scaling>
          <c:orientation val="minMax"/>
        </c:scaling>
        <c:axPos val="b"/>
        <c:delete val="1"/>
        <c:majorTickMark val="out"/>
        <c:minorTickMark val="none"/>
        <c:tickLblPos val="nextTo"/>
        <c:crossAx val="23628248"/>
        <c:crosses val="autoZero"/>
        <c:auto val="1"/>
        <c:lblOffset val="100"/>
        <c:tickLblSkip val="1"/>
        <c:noMultiLvlLbl val="0"/>
      </c:catAx>
      <c:valAx>
        <c:axId val="236282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0806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"/>
          <c:w val="0.8817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Schedules!$E$48:$AB$48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101"/>
        <c:axId val="11327641"/>
        <c:axId val="34839906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Schedules!$E$18:$AB$18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400"/>
        <c:axId val="45123699"/>
        <c:axId val="3460108"/>
      </c:barChart>
      <c:catAx>
        <c:axId val="1132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Sunday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39906"/>
        <c:crosses val="autoZero"/>
        <c:auto val="1"/>
        <c:lblOffset val="100"/>
        <c:tickLblSkip val="2"/>
        <c:noMultiLvlLbl val="0"/>
      </c:catAx>
      <c:valAx>
        <c:axId val="348399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327641"/>
        <c:crossesAt val="1"/>
        <c:crossBetween val="between"/>
        <c:dispUnits/>
        <c:majorUnit val="0.2"/>
      </c:valAx>
      <c:catAx>
        <c:axId val="45123699"/>
        <c:scaling>
          <c:orientation val="minMax"/>
        </c:scaling>
        <c:axPos val="b"/>
        <c:delete val="1"/>
        <c:majorTickMark val="out"/>
        <c:minorTickMark val="none"/>
        <c:tickLblPos val="nextTo"/>
        <c:crossAx val="3460108"/>
        <c:crosses val="autoZero"/>
        <c:auto val="1"/>
        <c:lblOffset val="100"/>
        <c:tickLblSkip val="1"/>
        <c:noMultiLvlLbl val="0"/>
      </c:catAx>
      <c:valAx>
        <c:axId val="34601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3699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"/>
          <c:w val="0.8817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Schedules!$E$35:$AB$35</c:f>
              <c:numCache>
                <c:ptCount val="2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0.2</c:v>
                </c:pt>
                <c:pt idx="9">
                  <c:v>0.28</c:v>
                </c:pt>
                <c:pt idx="10">
                  <c:v>0.3</c:v>
                </c:pt>
                <c:pt idx="11">
                  <c:v>0.3</c:v>
                </c:pt>
                <c:pt idx="12">
                  <c:v>0.24</c:v>
                </c:pt>
                <c:pt idx="13">
                  <c:v>0.24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</c:numCache>
            </c:numRef>
          </c:val>
        </c:ser>
        <c:gapWidth val="101"/>
        <c:axId val="31140973"/>
        <c:axId val="11833302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Schedules!$E$17:$AB$17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0.3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400"/>
        <c:axId val="39390855"/>
        <c:axId val="18973376"/>
      </c:barChart>
      <c:catAx>
        <c:axId val="3114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33302"/>
        <c:crosses val="autoZero"/>
        <c:auto val="1"/>
        <c:lblOffset val="100"/>
        <c:tickLblSkip val="2"/>
        <c:noMultiLvlLbl val="0"/>
      </c:catAx>
      <c:valAx>
        <c:axId val="118333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140973"/>
        <c:crossesAt val="1"/>
        <c:crossBetween val="between"/>
        <c:dispUnits/>
        <c:majorUnit val="0.2"/>
      </c:valAx>
      <c:catAx>
        <c:axId val="39390855"/>
        <c:scaling>
          <c:orientation val="minMax"/>
        </c:scaling>
        <c:axPos val="b"/>
        <c:delete val="1"/>
        <c:majorTickMark val="out"/>
        <c:minorTickMark val="none"/>
        <c:tickLblPos val="nextTo"/>
        <c:crossAx val="18973376"/>
        <c:crosses val="autoZero"/>
        <c:auto val="1"/>
        <c:lblOffset val="100"/>
        <c:tickLblSkip val="1"/>
        <c:noMultiLvlLbl val="0"/>
      </c:catAx>
      <c:valAx>
        <c:axId val="189733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9085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49"/>
          <c:w val="0.88175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Schedules!$E$36:$AB$36</c:f>
              <c:numCache>
                <c:ptCount val="2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</c:numCache>
            </c:numRef>
          </c:val>
        </c:ser>
        <c:gapWidth val="101"/>
        <c:axId val="36542657"/>
        <c:axId val="60448458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Schedules!$E$18:$AB$18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400"/>
        <c:axId val="7165211"/>
        <c:axId val="64486900"/>
      </c:barChart>
      <c:catAx>
        <c:axId val="36542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Sunday (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Office, Lobby, Clinic, OR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48458"/>
        <c:crosses val="autoZero"/>
        <c:auto val="1"/>
        <c:lblOffset val="100"/>
        <c:tickLblSkip val="2"/>
        <c:noMultiLvlLbl val="0"/>
      </c:catAx>
      <c:valAx>
        <c:axId val="604484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542657"/>
        <c:crossesAt val="1"/>
        <c:crossBetween val="between"/>
        <c:dispUnits/>
        <c:majorUnit val="0.2"/>
      </c:valAx>
      <c:catAx>
        <c:axId val="7165211"/>
        <c:scaling>
          <c:orientation val="minMax"/>
        </c:scaling>
        <c:axPos val="b"/>
        <c:delete val="1"/>
        <c:majorTickMark val="out"/>
        <c:minorTickMark val="none"/>
        <c:tickLblPos val="nextTo"/>
        <c:crossAx val="64486900"/>
        <c:crosses val="autoZero"/>
        <c:auto val="1"/>
        <c:lblOffset val="100"/>
        <c:tickLblSkip val="1"/>
        <c:noMultiLvlLbl val="0"/>
      </c:catAx>
      <c:valAx>
        <c:axId val="644869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521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00925"/>
          <c:w val="0.379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13</xdr:row>
      <xdr:rowOff>123825</xdr:rowOff>
    </xdr:from>
    <xdr:to>
      <xdr:col>5</xdr:col>
      <xdr:colOff>1552575</xdr:colOff>
      <xdr:row>13</xdr:row>
      <xdr:rowOff>3171825</xdr:rowOff>
    </xdr:to>
    <xdr:pic>
      <xdr:nvPicPr>
        <xdr:cNvPr id="1" name="Picture 2" descr="Screen Clipp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4705350"/>
          <a:ext cx="54006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295275</xdr:colOff>
      <xdr:row>44</xdr:row>
      <xdr:rowOff>104775</xdr:rowOff>
    </xdr:to>
    <xdr:pic>
      <xdr:nvPicPr>
        <xdr:cNvPr id="1" name="Picture 7" descr="Hospital_FloorPlan_Zoning_Basement_Mar_9_201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3027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25</xdr:col>
      <xdr:colOff>295275</xdr:colOff>
      <xdr:row>89</xdr:row>
      <xdr:rowOff>104775</xdr:rowOff>
    </xdr:to>
    <xdr:pic>
      <xdr:nvPicPr>
        <xdr:cNvPr id="2" name="Picture 8" descr="Hospital_FloorPlan_Zoning_Level1_Mar_9_201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00750"/>
          <a:ext cx="1363027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25</xdr:col>
      <xdr:colOff>295275</xdr:colOff>
      <xdr:row>134</xdr:row>
      <xdr:rowOff>104775</xdr:rowOff>
    </xdr:to>
    <xdr:pic>
      <xdr:nvPicPr>
        <xdr:cNvPr id="3" name="Picture 9" descr="Hospital_FloorPlan_Zoning_Level2_Mar_9_201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001500"/>
          <a:ext cx="1363027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25</xdr:col>
      <xdr:colOff>295275</xdr:colOff>
      <xdr:row>179</xdr:row>
      <xdr:rowOff>104775</xdr:rowOff>
    </xdr:to>
    <xdr:pic>
      <xdr:nvPicPr>
        <xdr:cNvPr id="4" name="Picture 10" descr="Hospital_FloorPlan_Zoning_Level3_Mar_9_2011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002250"/>
          <a:ext cx="1363027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25</xdr:col>
      <xdr:colOff>295275</xdr:colOff>
      <xdr:row>224</xdr:row>
      <xdr:rowOff>104775</xdr:rowOff>
    </xdr:to>
    <xdr:pic>
      <xdr:nvPicPr>
        <xdr:cNvPr id="5" name="Picture 11" descr="Hospital_FloorPlan_Zoning_Level4_Mar_9_2011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4003000"/>
          <a:ext cx="1363027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25</xdr:col>
      <xdr:colOff>295275</xdr:colOff>
      <xdr:row>269</xdr:row>
      <xdr:rowOff>104775</xdr:rowOff>
    </xdr:to>
    <xdr:pic>
      <xdr:nvPicPr>
        <xdr:cNvPr id="6" name="Picture 12" descr="Hospital_FloorPlan_Zoning_Level5_Mar_9_2011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0003750"/>
          <a:ext cx="1363027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228600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0292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28575</xdr:rowOff>
    </xdr:from>
    <xdr:to>
      <xdr:col>9</xdr:col>
      <xdr:colOff>238125</xdr:colOff>
      <xdr:row>43</xdr:row>
      <xdr:rowOff>47625</xdr:rowOff>
    </xdr:to>
    <xdr:graphicFrame>
      <xdr:nvGraphicFramePr>
        <xdr:cNvPr id="2" name="Chart 2"/>
        <xdr:cNvGraphicFramePr/>
      </xdr:nvGraphicFramePr>
      <xdr:xfrm>
        <a:off x="9525" y="2962275"/>
        <a:ext cx="5029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123825</xdr:rowOff>
    </xdr:from>
    <xdr:to>
      <xdr:col>9</xdr:col>
      <xdr:colOff>228600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0" y="5857875"/>
        <a:ext cx="5029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333375</xdr:colOff>
      <xdr:row>22</xdr:row>
      <xdr:rowOff>9525</xdr:rowOff>
    </xdr:from>
    <xdr:to>
      <xdr:col>39</xdr:col>
      <xdr:colOff>28575</xdr:colOff>
      <xdr:row>43</xdr:row>
      <xdr:rowOff>38100</xdr:rowOff>
    </xdr:to>
    <xdr:graphicFrame>
      <xdr:nvGraphicFramePr>
        <xdr:cNvPr id="4" name="Chart 4"/>
        <xdr:cNvGraphicFramePr/>
      </xdr:nvGraphicFramePr>
      <xdr:xfrm>
        <a:off x="15801975" y="2943225"/>
        <a:ext cx="50292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333375</xdr:colOff>
      <xdr:row>44</xdr:row>
      <xdr:rowOff>9525</xdr:rowOff>
    </xdr:from>
    <xdr:to>
      <xdr:col>39</xdr:col>
      <xdr:colOff>28575</xdr:colOff>
      <xdr:row>65</xdr:row>
      <xdr:rowOff>38100</xdr:rowOff>
    </xdr:to>
    <xdr:graphicFrame>
      <xdr:nvGraphicFramePr>
        <xdr:cNvPr id="5" name="Chart 4"/>
        <xdr:cNvGraphicFramePr/>
      </xdr:nvGraphicFramePr>
      <xdr:xfrm>
        <a:off x="15801975" y="5876925"/>
        <a:ext cx="5029200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19</xdr:col>
      <xdr:colOff>228600</xdr:colOff>
      <xdr:row>43</xdr:row>
      <xdr:rowOff>9525</xdr:rowOff>
    </xdr:to>
    <xdr:graphicFrame>
      <xdr:nvGraphicFramePr>
        <xdr:cNvPr id="6" name="Chart 14"/>
        <xdr:cNvGraphicFramePr/>
      </xdr:nvGraphicFramePr>
      <xdr:xfrm>
        <a:off x="5334000" y="2933700"/>
        <a:ext cx="50292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0</xdr:colOff>
      <xdr:row>22</xdr:row>
      <xdr:rowOff>0</xdr:rowOff>
    </xdr:from>
    <xdr:to>
      <xdr:col>29</xdr:col>
      <xdr:colOff>228600</xdr:colOff>
      <xdr:row>43</xdr:row>
      <xdr:rowOff>9525</xdr:rowOff>
    </xdr:to>
    <xdr:graphicFrame>
      <xdr:nvGraphicFramePr>
        <xdr:cNvPr id="7" name="Chart 15"/>
        <xdr:cNvGraphicFramePr/>
      </xdr:nvGraphicFramePr>
      <xdr:xfrm>
        <a:off x="10668000" y="2933700"/>
        <a:ext cx="502920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19</xdr:col>
      <xdr:colOff>228600</xdr:colOff>
      <xdr:row>65</xdr:row>
      <xdr:rowOff>9525</xdr:rowOff>
    </xdr:to>
    <xdr:graphicFrame>
      <xdr:nvGraphicFramePr>
        <xdr:cNvPr id="8" name="Chart 16"/>
        <xdr:cNvGraphicFramePr/>
      </xdr:nvGraphicFramePr>
      <xdr:xfrm>
        <a:off x="5334000" y="5867400"/>
        <a:ext cx="5029200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44</xdr:row>
      <xdr:rowOff>0</xdr:rowOff>
    </xdr:from>
    <xdr:to>
      <xdr:col>29</xdr:col>
      <xdr:colOff>228600</xdr:colOff>
      <xdr:row>65</xdr:row>
      <xdr:rowOff>9525</xdr:rowOff>
    </xdr:to>
    <xdr:graphicFrame>
      <xdr:nvGraphicFramePr>
        <xdr:cNvPr id="9" name="Chart 17"/>
        <xdr:cNvGraphicFramePr/>
      </xdr:nvGraphicFramePr>
      <xdr:xfrm>
        <a:off x="10668000" y="5867400"/>
        <a:ext cx="5029200" cy="2809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228600</xdr:colOff>
      <xdr:row>21</xdr:row>
      <xdr:rowOff>9525</xdr:rowOff>
    </xdr:to>
    <xdr:graphicFrame>
      <xdr:nvGraphicFramePr>
        <xdr:cNvPr id="10" name="Chart 3"/>
        <xdr:cNvGraphicFramePr/>
      </xdr:nvGraphicFramePr>
      <xdr:xfrm>
        <a:off x="21336000" y="0"/>
        <a:ext cx="5029200" cy="2809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40</xdr:col>
      <xdr:colOff>0</xdr:colOff>
      <xdr:row>44</xdr:row>
      <xdr:rowOff>0</xdr:rowOff>
    </xdr:from>
    <xdr:to>
      <xdr:col>49</xdr:col>
      <xdr:colOff>228600</xdr:colOff>
      <xdr:row>65</xdr:row>
      <xdr:rowOff>9525</xdr:rowOff>
    </xdr:to>
    <xdr:graphicFrame>
      <xdr:nvGraphicFramePr>
        <xdr:cNvPr id="11" name="Chart 4"/>
        <xdr:cNvGraphicFramePr/>
      </xdr:nvGraphicFramePr>
      <xdr:xfrm>
        <a:off x="21336000" y="5867400"/>
        <a:ext cx="5029200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50</xdr:col>
      <xdr:colOff>0</xdr:colOff>
      <xdr:row>44</xdr:row>
      <xdr:rowOff>0</xdr:rowOff>
    </xdr:from>
    <xdr:to>
      <xdr:col>59</xdr:col>
      <xdr:colOff>228600</xdr:colOff>
      <xdr:row>65</xdr:row>
      <xdr:rowOff>9525</xdr:rowOff>
    </xdr:to>
    <xdr:graphicFrame>
      <xdr:nvGraphicFramePr>
        <xdr:cNvPr id="12" name="Chart 4"/>
        <xdr:cNvGraphicFramePr/>
      </xdr:nvGraphicFramePr>
      <xdr:xfrm>
        <a:off x="26670000" y="5867400"/>
        <a:ext cx="5029200" cy="2809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9</xdr:col>
      <xdr:colOff>228600</xdr:colOff>
      <xdr:row>92</xdr:row>
      <xdr:rowOff>9525</xdr:rowOff>
    </xdr:to>
    <xdr:graphicFrame>
      <xdr:nvGraphicFramePr>
        <xdr:cNvPr id="13" name="Chart 24"/>
        <xdr:cNvGraphicFramePr/>
      </xdr:nvGraphicFramePr>
      <xdr:xfrm>
        <a:off x="0" y="9467850"/>
        <a:ext cx="5029200" cy="2809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93</xdr:row>
      <xdr:rowOff>28575</xdr:rowOff>
    </xdr:from>
    <xdr:to>
      <xdr:col>9</xdr:col>
      <xdr:colOff>238125</xdr:colOff>
      <xdr:row>114</xdr:row>
      <xdr:rowOff>47625</xdr:rowOff>
    </xdr:to>
    <xdr:graphicFrame>
      <xdr:nvGraphicFramePr>
        <xdr:cNvPr id="14" name="Chart 25"/>
        <xdr:cNvGraphicFramePr/>
      </xdr:nvGraphicFramePr>
      <xdr:xfrm>
        <a:off x="9525" y="12430125"/>
        <a:ext cx="5029200" cy="2819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114</xdr:row>
      <xdr:rowOff>123825</xdr:rowOff>
    </xdr:from>
    <xdr:to>
      <xdr:col>9</xdr:col>
      <xdr:colOff>228600</xdr:colOff>
      <xdr:row>136</xdr:row>
      <xdr:rowOff>9525</xdr:rowOff>
    </xdr:to>
    <xdr:graphicFrame>
      <xdr:nvGraphicFramePr>
        <xdr:cNvPr id="15" name="Chart 26"/>
        <xdr:cNvGraphicFramePr/>
      </xdr:nvGraphicFramePr>
      <xdr:xfrm>
        <a:off x="0" y="15325725"/>
        <a:ext cx="5029200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29</xdr:col>
      <xdr:colOff>333375</xdr:colOff>
      <xdr:row>93</xdr:row>
      <xdr:rowOff>9525</xdr:rowOff>
    </xdr:from>
    <xdr:to>
      <xdr:col>39</xdr:col>
      <xdr:colOff>28575</xdr:colOff>
      <xdr:row>114</xdr:row>
      <xdr:rowOff>38100</xdr:rowOff>
    </xdr:to>
    <xdr:graphicFrame>
      <xdr:nvGraphicFramePr>
        <xdr:cNvPr id="16" name="Chart 4"/>
        <xdr:cNvGraphicFramePr/>
      </xdr:nvGraphicFramePr>
      <xdr:xfrm>
        <a:off x="15801975" y="12411075"/>
        <a:ext cx="5029200" cy="2828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29</xdr:col>
      <xdr:colOff>333375</xdr:colOff>
      <xdr:row>115</xdr:row>
      <xdr:rowOff>9525</xdr:rowOff>
    </xdr:from>
    <xdr:to>
      <xdr:col>39</xdr:col>
      <xdr:colOff>28575</xdr:colOff>
      <xdr:row>136</xdr:row>
      <xdr:rowOff>38100</xdr:rowOff>
    </xdr:to>
    <xdr:graphicFrame>
      <xdr:nvGraphicFramePr>
        <xdr:cNvPr id="17" name="Chart 4"/>
        <xdr:cNvGraphicFramePr/>
      </xdr:nvGraphicFramePr>
      <xdr:xfrm>
        <a:off x="15801975" y="15344775"/>
        <a:ext cx="5029200" cy="2828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0</xdr:colOff>
      <xdr:row>93</xdr:row>
      <xdr:rowOff>0</xdr:rowOff>
    </xdr:from>
    <xdr:to>
      <xdr:col>19</xdr:col>
      <xdr:colOff>228600</xdr:colOff>
      <xdr:row>114</xdr:row>
      <xdr:rowOff>9525</xdr:rowOff>
    </xdr:to>
    <xdr:graphicFrame>
      <xdr:nvGraphicFramePr>
        <xdr:cNvPr id="18" name="Chart 30"/>
        <xdr:cNvGraphicFramePr/>
      </xdr:nvGraphicFramePr>
      <xdr:xfrm>
        <a:off x="5334000" y="12401550"/>
        <a:ext cx="5029200" cy="2809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93</xdr:row>
      <xdr:rowOff>0</xdr:rowOff>
    </xdr:from>
    <xdr:to>
      <xdr:col>29</xdr:col>
      <xdr:colOff>228600</xdr:colOff>
      <xdr:row>114</xdr:row>
      <xdr:rowOff>9525</xdr:rowOff>
    </xdr:to>
    <xdr:graphicFrame>
      <xdr:nvGraphicFramePr>
        <xdr:cNvPr id="19" name="Chart 31"/>
        <xdr:cNvGraphicFramePr/>
      </xdr:nvGraphicFramePr>
      <xdr:xfrm>
        <a:off x="10668000" y="12401550"/>
        <a:ext cx="5029200" cy="2809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0</xdr:colOff>
      <xdr:row>115</xdr:row>
      <xdr:rowOff>0</xdr:rowOff>
    </xdr:from>
    <xdr:to>
      <xdr:col>19</xdr:col>
      <xdr:colOff>228600</xdr:colOff>
      <xdr:row>136</xdr:row>
      <xdr:rowOff>9525</xdr:rowOff>
    </xdr:to>
    <xdr:graphicFrame>
      <xdr:nvGraphicFramePr>
        <xdr:cNvPr id="20" name="Chart 32"/>
        <xdr:cNvGraphicFramePr/>
      </xdr:nvGraphicFramePr>
      <xdr:xfrm>
        <a:off x="5334000" y="15335250"/>
        <a:ext cx="5029200" cy="2809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115</xdr:row>
      <xdr:rowOff>0</xdr:rowOff>
    </xdr:from>
    <xdr:to>
      <xdr:col>29</xdr:col>
      <xdr:colOff>228600</xdr:colOff>
      <xdr:row>136</xdr:row>
      <xdr:rowOff>9525</xdr:rowOff>
    </xdr:to>
    <xdr:graphicFrame>
      <xdr:nvGraphicFramePr>
        <xdr:cNvPr id="21" name="Chart 33"/>
        <xdr:cNvGraphicFramePr/>
      </xdr:nvGraphicFramePr>
      <xdr:xfrm>
        <a:off x="10668000" y="15335250"/>
        <a:ext cx="5029200" cy="28098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40</xdr:col>
      <xdr:colOff>57150</xdr:colOff>
      <xdr:row>114</xdr:row>
      <xdr:rowOff>123825</xdr:rowOff>
    </xdr:from>
    <xdr:to>
      <xdr:col>49</xdr:col>
      <xdr:colOff>285750</xdr:colOff>
      <xdr:row>136</xdr:row>
      <xdr:rowOff>9525</xdr:rowOff>
    </xdr:to>
    <xdr:graphicFrame>
      <xdr:nvGraphicFramePr>
        <xdr:cNvPr id="22" name="Chart 4"/>
        <xdr:cNvGraphicFramePr/>
      </xdr:nvGraphicFramePr>
      <xdr:xfrm>
        <a:off x="21393150" y="15325725"/>
        <a:ext cx="5029200" cy="2819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50</xdr:col>
      <xdr:colOff>0</xdr:colOff>
      <xdr:row>115</xdr:row>
      <xdr:rowOff>0</xdr:rowOff>
    </xdr:from>
    <xdr:to>
      <xdr:col>59</xdr:col>
      <xdr:colOff>228600</xdr:colOff>
      <xdr:row>136</xdr:row>
      <xdr:rowOff>9525</xdr:rowOff>
    </xdr:to>
    <xdr:graphicFrame>
      <xdr:nvGraphicFramePr>
        <xdr:cNvPr id="23" name="Chart 4"/>
        <xdr:cNvGraphicFramePr/>
      </xdr:nvGraphicFramePr>
      <xdr:xfrm>
        <a:off x="26670000" y="15335250"/>
        <a:ext cx="5029200" cy="28098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50</xdr:col>
      <xdr:colOff>0</xdr:colOff>
      <xdr:row>0</xdr:row>
      <xdr:rowOff>0</xdr:rowOff>
    </xdr:from>
    <xdr:to>
      <xdr:col>59</xdr:col>
      <xdr:colOff>228600</xdr:colOff>
      <xdr:row>21</xdr:row>
      <xdr:rowOff>9525</xdr:rowOff>
    </xdr:to>
    <xdr:graphicFrame>
      <xdr:nvGraphicFramePr>
        <xdr:cNvPr id="24" name="Chart 3"/>
        <xdr:cNvGraphicFramePr/>
      </xdr:nvGraphicFramePr>
      <xdr:xfrm>
        <a:off x="26670000" y="0"/>
        <a:ext cx="5029200" cy="2809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29</xdr:col>
      <xdr:colOff>371475</xdr:colOff>
      <xdr:row>0</xdr:row>
      <xdr:rowOff>0</xdr:rowOff>
    </xdr:from>
    <xdr:to>
      <xdr:col>39</xdr:col>
      <xdr:colOff>66675</xdr:colOff>
      <xdr:row>21</xdr:row>
      <xdr:rowOff>9525</xdr:rowOff>
    </xdr:to>
    <xdr:graphicFrame>
      <xdr:nvGraphicFramePr>
        <xdr:cNvPr id="25" name="Chart 3"/>
        <xdr:cNvGraphicFramePr/>
      </xdr:nvGraphicFramePr>
      <xdr:xfrm>
        <a:off x="15840075" y="0"/>
        <a:ext cx="5029200" cy="28098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40</xdr:col>
      <xdr:colOff>9525</xdr:colOff>
      <xdr:row>70</xdr:row>
      <xdr:rowOff>9525</xdr:rowOff>
    </xdr:from>
    <xdr:to>
      <xdr:col>49</xdr:col>
      <xdr:colOff>238125</xdr:colOff>
      <xdr:row>91</xdr:row>
      <xdr:rowOff>28575</xdr:rowOff>
    </xdr:to>
    <xdr:graphicFrame>
      <xdr:nvGraphicFramePr>
        <xdr:cNvPr id="26" name="Chart 3"/>
        <xdr:cNvGraphicFramePr/>
      </xdr:nvGraphicFramePr>
      <xdr:xfrm>
        <a:off x="21345525" y="9344025"/>
        <a:ext cx="5029200" cy="2819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9525</xdr:colOff>
      <xdr:row>70</xdr:row>
      <xdr:rowOff>9525</xdr:rowOff>
    </xdr:from>
    <xdr:to>
      <xdr:col>59</xdr:col>
      <xdr:colOff>238125</xdr:colOff>
      <xdr:row>91</xdr:row>
      <xdr:rowOff>28575</xdr:rowOff>
    </xdr:to>
    <xdr:graphicFrame>
      <xdr:nvGraphicFramePr>
        <xdr:cNvPr id="27" name="Chart 3"/>
        <xdr:cNvGraphicFramePr/>
      </xdr:nvGraphicFramePr>
      <xdr:xfrm>
        <a:off x="26679525" y="9344025"/>
        <a:ext cx="5029200" cy="2819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29</xdr:col>
      <xdr:colOff>390525</xdr:colOff>
      <xdr:row>70</xdr:row>
      <xdr:rowOff>9525</xdr:rowOff>
    </xdr:from>
    <xdr:to>
      <xdr:col>39</xdr:col>
      <xdr:colOff>85725</xdr:colOff>
      <xdr:row>91</xdr:row>
      <xdr:rowOff>28575</xdr:rowOff>
    </xdr:to>
    <xdr:graphicFrame>
      <xdr:nvGraphicFramePr>
        <xdr:cNvPr id="28" name="Chart 3"/>
        <xdr:cNvGraphicFramePr/>
      </xdr:nvGraphicFramePr>
      <xdr:xfrm>
        <a:off x="15859125" y="9344025"/>
        <a:ext cx="5029200" cy="2819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60</xdr:col>
      <xdr:colOff>0</xdr:colOff>
      <xdr:row>22</xdr:row>
      <xdr:rowOff>28575</xdr:rowOff>
    </xdr:from>
    <xdr:to>
      <xdr:col>69</xdr:col>
      <xdr:colOff>228600</xdr:colOff>
      <xdr:row>43</xdr:row>
      <xdr:rowOff>47625</xdr:rowOff>
    </xdr:to>
    <xdr:graphicFrame>
      <xdr:nvGraphicFramePr>
        <xdr:cNvPr id="29" name="Chart 55"/>
        <xdr:cNvGraphicFramePr/>
      </xdr:nvGraphicFramePr>
      <xdr:xfrm>
        <a:off x="32004000" y="2962275"/>
        <a:ext cx="5029200" cy="2819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69</xdr:col>
      <xdr:colOff>523875</xdr:colOff>
      <xdr:row>22</xdr:row>
      <xdr:rowOff>0</xdr:rowOff>
    </xdr:from>
    <xdr:to>
      <xdr:col>79</xdr:col>
      <xdr:colOff>219075</xdr:colOff>
      <xdr:row>43</xdr:row>
      <xdr:rowOff>9525</xdr:rowOff>
    </xdr:to>
    <xdr:graphicFrame>
      <xdr:nvGraphicFramePr>
        <xdr:cNvPr id="30" name="Chart 56"/>
        <xdr:cNvGraphicFramePr/>
      </xdr:nvGraphicFramePr>
      <xdr:xfrm>
        <a:off x="37328475" y="2933700"/>
        <a:ext cx="5029200" cy="28098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79</xdr:col>
      <xdr:colOff>523875</xdr:colOff>
      <xdr:row>22</xdr:row>
      <xdr:rowOff>0</xdr:rowOff>
    </xdr:from>
    <xdr:to>
      <xdr:col>89</xdr:col>
      <xdr:colOff>219075</xdr:colOff>
      <xdr:row>43</xdr:row>
      <xdr:rowOff>9525</xdr:rowOff>
    </xdr:to>
    <xdr:graphicFrame>
      <xdr:nvGraphicFramePr>
        <xdr:cNvPr id="31" name="Chart 57"/>
        <xdr:cNvGraphicFramePr/>
      </xdr:nvGraphicFramePr>
      <xdr:xfrm>
        <a:off x="42662475" y="2933700"/>
        <a:ext cx="5029200" cy="2809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60</xdr:col>
      <xdr:colOff>0</xdr:colOff>
      <xdr:row>93</xdr:row>
      <xdr:rowOff>28575</xdr:rowOff>
    </xdr:from>
    <xdr:to>
      <xdr:col>69</xdr:col>
      <xdr:colOff>228600</xdr:colOff>
      <xdr:row>114</xdr:row>
      <xdr:rowOff>47625</xdr:rowOff>
    </xdr:to>
    <xdr:graphicFrame>
      <xdr:nvGraphicFramePr>
        <xdr:cNvPr id="32" name="Chart 58"/>
        <xdr:cNvGraphicFramePr/>
      </xdr:nvGraphicFramePr>
      <xdr:xfrm>
        <a:off x="32004000" y="12430125"/>
        <a:ext cx="5029200" cy="2819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69</xdr:col>
      <xdr:colOff>523875</xdr:colOff>
      <xdr:row>92</xdr:row>
      <xdr:rowOff>133350</xdr:rowOff>
    </xdr:from>
    <xdr:to>
      <xdr:col>79</xdr:col>
      <xdr:colOff>219075</xdr:colOff>
      <xdr:row>114</xdr:row>
      <xdr:rowOff>9525</xdr:rowOff>
    </xdr:to>
    <xdr:graphicFrame>
      <xdr:nvGraphicFramePr>
        <xdr:cNvPr id="33" name="Chart 59"/>
        <xdr:cNvGraphicFramePr/>
      </xdr:nvGraphicFramePr>
      <xdr:xfrm>
        <a:off x="37328475" y="12401550"/>
        <a:ext cx="5029200" cy="28098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79</xdr:col>
      <xdr:colOff>523875</xdr:colOff>
      <xdr:row>92</xdr:row>
      <xdr:rowOff>133350</xdr:rowOff>
    </xdr:from>
    <xdr:to>
      <xdr:col>89</xdr:col>
      <xdr:colOff>219075</xdr:colOff>
      <xdr:row>114</xdr:row>
      <xdr:rowOff>9525</xdr:rowOff>
    </xdr:to>
    <xdr:graphicFrame>
      <xdr:nvGraphicFramePr>
        <xdr:cNvPr id="34" name="Chart 60"/>
        <xdr:cNvGraphicFramePr/>
      </xdr:nvGraphicFramePr>
      <xdr:xfrm>
        <a:off x="42662475" y="12401550"/>
        <a:ext cx="5029200" cy="28098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 editAs="absolute">
    <xdr:from>
      <xdr:col>92</xdr:col>
      <xdr:colOff>295275</xdr:colOff>
      <xdr:row>1</xdr:row>
      <xdr:rowOff>0</xdr:rowOff>
    </xdr:from>
    <xdr:to>
      <xdr:col>108</xdr:col>
      <xdr:colOff>342900</xdr:colOff>
      <xdr:row>44</xdr:row>
      <xdr:rowOff>104775</xdr:rowOff>
    </xdr:to>
    <xdr:graphicFrame>
      <xdr:nvGraphicFramePr>
        <xdr:cNvPr id="35" name="Chart 35"/>
        <xdr:cNvGraphicFramePr/>
      </xdr:nvGraphicFramePr>
      <xdr:xfrm>
        <a:off x="49368075" y="133350"/>
        <a:ext cx="8582025" cy="58388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 editAs="absolute">
    <xdr:from>
      <xdr:col>92</xdr:col>
      <xdr:colOff>295275</xdr:colOff>
      <xdr:row>45</xdr:row>
      <xdr:rowOff>38100</xdr:rowOff>
    </xdr:from>
    <xdr:to>
      <xdr:col>108</xdr:col>
      <xdr:colOff>342900</xdr:colOff>
      <xdr:row>89</xdr:row>
      <xdr:rowOff>9525</xdr:rowOff>
    </xdr:to>
    <xdr:graphicFrame>
      <xdr:nvGraphicFramePr>
        <xdr:cNvPr id="36" name="Chart 43"/>
        <xdr:cNvGraphicFramePr/>
      </xdr:nvGraphicFramePr>
      <xdr:xfrm>
        <a:off x="49368075" y="6038850"/>
        <a:ext cx="8582025" cy="58388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 editAs="absolute">
    <xdr:from>
      <xdr:col>108</xdr:col>
      <xdr:colOff>352425</xdr:colOff>
      <xdr:row>0</xdr:row>
      <xdr:rowOff>0</xdr:rowOff>
    </xdr:from>
    <xdr:to>
      <xdr:col>124</xdr:col>
      <xdr:colOff>400050</xdr:colOff>
      <xdr:row>43</xdr:row>
      <xdr:rowOff>104775</xdr:rowOff>
    </xdr:to>
    <xdr:graphicFrame>
      <xdr:nvGraphicFramePr>
        <xdr:cNvPr id="37" name="Chart 44"/>
        <xdr:cNvGraphicFramePr/>
      </xdr:nvGraphicFramePr>
      <xdr:xfrm>
        <a:off x="57959625" y="0"/>
        <a:ext cx="8582025" cy="58388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 editAs="absolute">
    <xdr:from>
      <xdr:col>108</xdr:col>
      <xdr:colOff>352425</xdr:colOff>
      <xdr:row>47</xdr:row>
      <xdr:rowOff>38100</xdr:rowOff>
    </xdr:from>
    <xdr:to>
      <xdr:col>124</xdr:col>
      <xdr:colOff>400050</xdr:colOff>
      <xdr:row>91</xdr:row>
      <xdr:rowOff>9525</xdr:rowOff>
    </xdr:to>
    <xdr:graphicFrame>
      <xdr:nvGraphicFramePr>
        <xdr:cNvPr id="38" name="Chart 45"/>
        <xdr:cNvGraphicFramePr/>
      </xdr:nvGraphicFramePr>
      <xdr:xfrm>
        <a:off x="57959625" y="6305550"/>
        <a:ext cx="8582025" cy="58388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nl\projects\AEDG\Lodging\PTAC%20Rulemaking%20Prototype\sim_input_assumptions\PTAC&amp;PTHP_PerformanceAssump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nl\projects\Documents%20and%20Settings\d3l162\Desktop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ric Resistance Heater"/>
      <sheetName val="Fan CFM@208"/>
      <sheetName val="Fan CFM@208 (4 manufactures)"/>
      <sheetName val="Fan CFM@230"/>
      <sheetName val="Fan Inputs"/>
      <sheetName val="EIR|HIR Calcus"/>
      <sheetName val="COPs for TSLs (06-28-07)"/>
      <sheetName val="COPs for TSLs (05-01-07)"/>
      <sheetName val="EIR|HIR Calcus_OLD"/>
      <sheetName val="Fan Inputs (Sensitivity)"/>
      <sheetName val="PTAC EIR Calcus (Sensivity)"/>
      <sheetName val="DEER EIR Calcus"/>
      <sheetName val="DOE2 Performance Curves"/>
      <sheetName val="Heat Pump"/>
      <sheetName val="Coefficients"/>
      <sheetName val="oldfan energy"/>
      <sheetName val="PTAC Capacity"/>
      <sheetName val="PTAC Compressor energy"/>
    </sheetNames>
    <sheetDataSet>
      <sheetData sheetId="9">
        <row r="83">
          <cell r="G83">
            <v>75.46096369946989</v>
          </cell>
        </row>
        <row r="84">
          <cell r="G84">
            <v>112.95518090134468</v>
          </cell>
        </row>
        <row r="85">
          <cell r="G85">
            <v>172.08760656282823</v>
          </cell>
        </row>
        <row r="87">
          <cell r="G87">
            <v>73.3252760475981</v>
          </cell>
        </row>
        <row r="88">
          <cell r="G88">
            <v>111.19187688360101</v>
          </cell>
        </row>
        <row r="89">
          <cell r="G89">
            <v>154.07843843416015</v>
          </cell>
        </row>
        <row r="91">
          <cell r="G91">
            <v>70.47769251176904</v>
          </cell>
        </row>
        <row r="92">
          <cell r="G92">
            <v>104.24238457837595</v>
          </cell>
        </row>
        <row r="93">
          <cell r="G93">
            <v>144.07334502934455</v>
          </cell>
        </row>
        <row r="95">
          <cell r="G95">
            <v>69.05390074385453</v>
          </cell>
        </row>
        <row r="96">
          <cell r="G96">
            <v>101.92588714330094</v>
          </cell>
        </row>
        <row r="97">
          <cell r="G97">
            <v>130.06621426260273</v>
          </cell>
        </row>
        <row r="99">
          <cell r="G99">
            <v>65.4944213240682</v>
          </cell>
        </row>
        <row r="100">
          <cell r="G100">
            <v>96.13464355561337</v>
          </cell>
        </row>
        <row r="101">
          <cell r="G101">
            <v>120.06112085778713</v>
          </cell>
        </row>
      </sheetData>
      <sheetData sheetId="12">
        <row r="3">
          <cell r="C3">
            <v>12.1</v>
          </cell>
          <cell r="D3">
            <v>11.1</v>
          </cell>
        </row>
        <row r="7">
          <cell r="B7">
            <v>40</v>
          </cell>
          <cell r="C7">
            <v>67</v>
          </cell>
          <cell r="M7">
            <v>0</v>
          </cell>
        </row>
        <row r="8">
          <cell r="B8">
            <v>45</v>
          </cell>
          <cell r="C8">
            <v>67</v>
          </cell>
          <cell r="M8">
            <v>0.01</v>
          </cell>
        </row>
        <row r="9">
          <cell r="B9">
            <v>50</v>
          </cell>
          <cell r="C9">
            <v>67</v>
          </cell>
          <cell r="M9">
            <v>0.02</v>
          </cell>
        </row>
        <row r="10">
          <cell r="B10">
            <v>55</v>
          </cell>
          <cell r="C10">
            <v>67</v>
          </cell>
          <cell r="M10">
            <v>0.03</v>
          </cell>
        </row>
        <row r="11">
          <cell r="B11">
            <v>60</v>
          </cell>
          <cell r="C11">
            <v>67</v>
          </cell>
          <cell r="M11">
            <v>0.04</v>
          </cell>
        </row>
        <row r="12">
          <cell r="B12">
            <v>65</v>
          </cell>
          <cell r="C12">
            <v>67</v>
          </cell>
          <cell r="M12">
            <v>0.05</v>
          </cell>
        </row>
        <row r="13">
          <cell r="B13">
            <v>70</v>
          </cell>
          <cell r="C13">
            <v>67</v>
          </cell>
          <cell r="M13">
            <v>0.1</v>
          </cell>
        </row>
        <row r="14">
          <cell r="B14">
            <v>75</v>
          </cell>
          <cell r="C14">
            <v>67</v>
          </cell>
          <cell r="M14">
            <v>0.15000000000000002</v>
          </cell>
        </row>
        <row r="15">
          <cell r="B15">
            <v>80</v>
          </cell>
          <cell r="C15">
            <v>67</v>
          </cell>
          <cell r="M15">
            <v>0.2</v>
          </cell>
        </row>
        <row r="16">
          <cell r="B16">
            <v>85</v>
          </cell>
          <cell r="C16">
            <v>67</v>
          </cell>
          <cell r="M16">
            <v>0.25</v>
          </cell>
        </row>
        <row r="17">
          <cell r="B17">
            <v>90</v>
          </cell>
          <cell r="C17">
            <v>67</v>
          </cell>
          <cell r="M17">
            <v>0.3</v>
          </cell>
        </row>
        <row r="18">
          <cell r="B18">
            <v>95</v>
          </cell>
          <cell r="C18">
            <v>67</v>
          </cell>
          <cell r="M18">
            <v>0.35</v>
          </cell>
        </row>
        <row r="19">
          <cell r="B19">
            <v>100</v>
          </cell>
          <cell r="C19">
            <v>67</v>
          </cell>
          <cell r="M19">
            <v>0.39999999999999997</v>
          </cell>
        </row>
        <row r="20">
          <cell r="B20">
            <v>105</v>
          </cell>
          <cell r="C20">
            <v>67</v>
          </cell>
          <cell r="M20">
            <v>0.44999999999999996</v>
          </cell>
        </row>
        <row r="21">
          <cell r="B21">
            <v>110</v>
          </cell>
          <cell r="C21">
            <v>67</v>
          </cell>
          <cell r="M21">
            <v>0.49999999999999994</v>
          </cell>
        </row>
        <row r="22">
          <cell r="B22">
            <v>115</v>
          </cell>
          <cell r="C22">
            <v>67</v>
          </cell>
          <cell r="M22">
            <v>0.5499999999999999</v>
          </cell>
        </row>
        <row r="23">
          <cell r="B23">
            <v>120</v>
          </cell>
          <cell r="C23">
            <v>67</v>
          </cell>
          <cell r="M23">
            <v>0.6</v>
          </cell>
        </row>
        <row r="24">
          <cell r="C24">
            <v>62</v>
          </cell>
          <cell r="M24">
            <v>0.7</v>
          </cell>
        </row>
        <row r="25">
          <cell r="C25">
            <v>62</v>
          </cell>
          <cell r="M25">
            <v>0.7999999999999999</v>
          </cell>
        </row>
        <row r="26">
          <cell r="C26">
            <v>62</v>
          </cell>
          <cell r="M26">
            <v>0.8999999999999999</v>
          </cell>
        </row>
        <row r="27">
          <cell r="C27">
            <v>62</v>
          </cell>
          <cell r="M27">
            <v>0.9999999999999999</v>
          </cell>
        </row>
        <row r="28">
          <cell r="C28">
            <v>62</v>
          </cell>
        </row>
        <row r="29">
          <cell r="C29">
            <v>62</v>
          </cell>
        </row>
        <row r="30">
          <cell r="C30">
            <v>62</v>
          </cell>
        </row>
        <row r="31">
          <cell r="C31">
            <v>62</v>
          </cell>
        </row>
        <row r="32">
          <cell r="C32">
            <v>62</v>
          </cell>
        </row>
        <row r="33">
          <cell r="C33">
            <v>62</v>
          </cell>
        </row>
        <row r="34">
          <cell r="C34">
            <v>62</v>
          </cell>
        </row>
        <row r="35">
          <cell r="C35">
            <v>62</v>
          </cell>
        </row>
        <row r="36">
          <cell r="C36">
            <v>62</v>
          </cell>
        </row>
        <row r="37">
          <cell r="C37">
            <v>62</v>
          </cell>
        </row>
      </sheetData>
      <sheetData sheetId="14">
        <row r="3">
          <cell r="C3">
            <v>1.1839345</v>
          </cell>
          <cell r="D3">
            <v>-0.0081087</v>
          </cell>
          <cell r="E3">
            <v>0.00021104</v>
          </cell>
          <cell r="F3">
            <v>-0.0061425</v>
          </cell>
          <cell r="G3">
            <v>1.62E-06</v>
          </cell>
          <cell r="H3">
            <v>-3E-06</v>
          </cell>
        </row>
        <row r="4">
          <cell r="C4">
            <v>-0.6550461</v>
          </cell>
          <cell r="D4">
            <v>0.03889096</v>
          </cell>
          <cell r="E4">
            <v>-0.0001925</v>
          </cell>
          <cell r="F4">
            <v>0.00130464</v>
          </cell>
          <cell r="G4">
            <v>0.00013517</v>
          </cell>
          <cell r="H4">
            <v>-0.0002247</v>
          </cell>
        </row>
        <row r="5">
          <cell r="C5">
            <v>6.3112709</v>
          </cell>
          <cell r="D5">
            <v>-0.1129951</v>
          </cell>
          <cell r="E5">
            <v>0.00043336</v>
          </cell>
          <cell r="F5">
            <v>0.00377381</v>
          </cell>
          <cell r="G5">
            <v>-4.99E-05</v>
          </cell>
          <cell r="H5">
            <v>6.375E-05</v>
          </cell>
        </row>
        <row r="6">
          <cell r="C6">
            <v>0.125</v>
          </cell>
          <cell r="D6">
            <v>0.875</v>
          </cell>
          <cell r="E6">
            <v>0</v>
          </cell>
          <cell r="F6">
            <v>0</v>
          </cell>
        </row>
        <row r="8">
          <cell r="C8">
            <v>2.73404E-06</v>
          </cell>
          <cell r="D8">
            <v>1.05259</v>
          </cell>
          <cell r="E8">
            <v>-0.0552087</v>
          </cell>
          <cell r="F8">
            <v>0.00262236</v>
          </cell>
        </row>
        <row r="9">
          <cell r="C9">
            <v>-0.00057143</v>
          </cell>
          <cell r="D9">
            <v>1.2285714</v>
          </cell>
          <cell r="E9">
            <v>-0.22857143</v>
          </cell>
        </row>
        <row r="10">
          <cell r="C10">
            <v>0.125</v>
          </cell>
          <cell r="D10">
            <v>0.875</v>
          </cell>
        </row>
        <row r="11">
          <cell r="C11">
            <v>0.20123007</v>
          </cell>
          <cell r="D11">
            <v>-0.0312175</v>
          </cell>
          <cell r="E11">
            <v>1.9504979</v>
          </cell>
          <cell r="F11">
            <v>-1.1205104</v>
          </cell>
        </row>
        <row r="13">
          <cell r="C13">
            <v>0.0101858</v>
          </cell>
          <cell r="D13">
            <v>1.18131</v>
          </cell>
          <cell r="E13">
            <v>-0.246748</v>
          </cell>
          <cell r="F13">
            <v>0.0555745</v>
          </cell>
        </row>
        <row r="15">
          <cell r="C15">
            <v>6.25583E-05</v>
          </cell>
          <cell r="D15">
            <v>1.17517</v>
          </cell>
          <cell r="E15">
            <v>-0.201513</v>
          </cell>
          <cell r="F15">
            <v>0.0263344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AC 9000 Btuh"/>
      <sheetName val="PTAC 12000 Btuh"/>
    </sheetNames>
    <sheetDataSet>
      <sheetData sheetId="0">
        <row r="2">
          <cell r="B2">
            <v>9000</v>
          </cell>
        </row>
        <row r="5">
          <cell r="F5">
            <v>52.98273155416007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31"/>
  <sheetViews>
    <sheetView tabSelected="1" zoomScaleSheetLayoutView="100" zoomScalePageLayoutView="0" workbookViewId="0" topLeftCell="A6">
      <selection activeCell="B14" sqref="B14:C14"/>
    </sheetView>
  </sheetViews>
  <sheetFormatPr defaultColWidth="10.33203125" defaultRowHeight="10.5"/>
  <cols>
    <col min="1" max="1" width="5" style="3" customWidth="1"/>
    <col min="2" max="2" width="25.33203125" style="3" customWidth="1"/>
    <col min="3" max="3" width="17.66015625" style="3" customWidth="1"/>
    <col min="4" max="6" width="39.66015625" style="3" customWidth="1"/>
    <col min="7" max="7" width="34" style="5" customWidth="1"/>
    <col min="8" max="8" width="10.33203125" style="116" customWidth="1"/>
    <col min="9" max="13" width="10.33203125" style="1" customWidth="1"/>
    <col min="14" max="16384" width="10.33203125" style="1" customWidth="1"/>
  </cols>
  <sheetData>
    <row r="1" spans="1:7" ht="20.25" customHeight="1">
      <c r="A1" s="232" t="s">
        <v>344</v>
      </c>
      <c r="B1" s="162"/>
      <c r="C1" s="162"/>
      <c r="D1" s="162"/>
      <c r="E1" s="162"/>
      <c r="F1" s="162"/>
      <c r="G1" s="162"/>
    </row>
    <row r="2" spans="1:11" ht="15" customHeight="1" thickBot="1">
      <c r="A2" s="233" t="s">
        <v>402</v>
      </c>
      <c r="B2" s="163"/>
      <c r="C2" s="163"/>
      <c r="D2" s="163"/>
      <c r="E2" s="163"/>
      <c r="F2" s="163"/>
      <c r="G2" s="163"/>
      <c r="H2" s="117"/>
      <c r="I2" s="3"/>
      <c r="J2" s="3"/>
      <c r="K2" s="3"/>
    </row>
    <row r="3" spans="1:7" ht="12">
      <c r="A3" s="371"/>
      <c r="B3" s="343" t="s">
        <v>100</v>
      </c>
      <c r="C3" s="344"/>
      <c r="D3" s="343" t="s">
        <v>284</v>
      </c>
      <c r="E3" s="343"/>
      <c r="F3" s="343"/>
      <c r="G3" s="339" t="s">
        <v>101</v>
      </c>
    </row>
    <row r="4" spans="1:7" ht="12">
      <c r="A4" s="372"/>
      <c r="B4" s="345"/>
      <c r="C4" s="346"/>
      <c r="D4" s="345"/>
      <c r="E4" s="345"/>
      <c r="F4" s="345"/>
      <c r="G4" s="340"/>
    </row>
    <row r="5" spans="1:8" s="2" customFormat="1" ht="12">
      <c r="A5" s="372"/>
      <c r="B5" s="345"/>
      <c r="C5" s="346"/>
      <c r="D5" s="345"/>
      <c r="E5" s="345"/>
      <c r="F5" s="345"/>
      <c r="G5" s="341"/>
      <c r="H5" s="118"/>
    </row>
    <row r="6" spans="1:8" s="3" customFormat="1" ht="18" thickBot="1">
      <c r="A6" s="328" t="s">
        <v>18</v>
      </c>
      <c r="B6" s="329"/>
      <c r="C6" s="329"/>
      <c r="D6" s="15"/>
      <c r="E6" s="15"/>
      <c r="F6" s="15"/>
      <c r="G6" s="26"/>
      <c r="H6" s="117"/>
    </row>
    <row r="7" spans="1:8" s="3" customFormat="1" ht="15" customHeight="1">
      <c r="A7" s="10"/>
      <c r="B7" s="330" t="s">
        <v>102</v>
      </c>
      <c r="C7" s="331"/>
      <c r="D7" s="298" t="s">
        <v>103</v>
      </c>
      <c r="E7" s="299"/>
      <c r="F7" s="300"/>
      <c r="G7" s="4"/>
      <c r="H7" s="117"/>
    </row>
    <row r="8" spans="1:7" ht="165" customHeight="1">
      <c r="A8" s="8"/>
      <c r="B8" s="342" t="s">
        <v>104</v>
      </c>
      <c r="C8" s="333"/>
      <c r="D8" s="231" t="s">
        <v>401</v>
      </c>
      <c r="E8" s="120" t="s">
        <v>233</v>
      </c>
      <c r="F8" s="121" t="s">
        <v>105</v>
      </c>
      <c r="G8" s="122" t="s">
        <v>399</v>
      </c>
    </row>
    <row r="9" spans="1:7" ht="14.25" customHeight="1">
      <c r="A9" s="8"/>
      <c r="B9" s="332" t="s">
        <v>106</v>
      </c>
      <c r="C9" s="333"/>
      <c r="D9" s="288" t="s">
        <v>345</v>
      </c>
      <c r="E9" s="289"/>
      <c r="F9" s="290"/>
      <c r="G9" s="123"/>
    </row>
    <row r="10" spans="1:7" ht="14.25" customHeight="1">
      <c r="A10" s="11"/>
      <c r="B10" s="334" t="s">
        <v>107</v>
      </c>
      <c r="C10" s="335"/>
      <c r="D10" s="336" t="s">
        <v>285</v>
      </c>
      <c r="E10" s="337"/>
      <c r="F10" s="338"/>
      <c r="G10" s="124"/>
    </row>
    <row r="11" spans="1:7" ht="15.75" thickBot="1">
      <c r="A11" s="11"/>
      <c r="B11" s="373" t="s">
        <v>108</v>
      </c>
      <c r="C11" s="374"/>
      <c r="D11" s="375" t="s">
        <v>286</v>
      </c>
      <c r="E11" s="376"/>
      <c r="F11" s="377"/>
      <c r="G11" s="124"/>
    </row>
    <row r="12" spans="1:7" ht="17.25" customHeight="1" thickBot="1">
      <c r="A12" s="310" t="s">
        <v>19</v>
      </c>
      <c r="B12" s="311"/>
      <c r="C12" s="311"/>
      <c r="D12" s="9"/>
      <c r="E12" s="9"/>
      <c r="F12" s="9"/>
      <c r="G12" s="125"/>
    </row>
    <row r="13" spans="1:8" s="2" customFormat="1" ht="30" customHeight="1">
      <c r="A13" s="12"/>
      <c r="B13" s="353" t="s">
        <v>109</v>
      </c>
      <c r="C13" s="354"/>
      <c r="D13" s="347" t="s">
        <v>283</v>
      </c>
      <c r="E13" s="348"/>
      <c r="F13" s="349"/>
      <c r="G13" s="238" t="s">
        <v>343</v>
      </c>
      <c r="H13" s="118"/>
    </row>
    <row r="14" spans="1:7" ht="252" customHeight="1">
      <c r="A14" s="13"/>
      <c r="B14" s="241" t="s">
        <v>110</v>
      </c>
      <c r="C14" s="242"/>
      <c r="D14" s="293"/>
      <c r="E14" s="294"/>
      <c r="F14" s="295"/>
      <c r="G14" s="239"/>
    </row>
    <row r="15" spans="1:7" ht="28.5" customHeight="1">
      <c r="A15" s="8"/>
      <c r="B15" s="241" t="s">
        <v>111</v>
      </c>
      <c r="C15" s="242"/>
      <c r="D15" s="263" t="s">
        <v>234</v>
      </c>
      <c r="E15" s="264"/>
      <c r="F15" s="265"/>
      <c r="G15" s="239"/>
    </row>
    <row r="16" spans="1:8" s="2" customFormat="1" ht="26.25" customHeight="1">
      <c r="A16" s="7"/>
      <c r="B16" s="241" t="s">
        <v>20</v>
      </c>
      <c r="C16" s="276"/>
      <c r="D16" s="257" t="s">
        <v>165</v>
      </c>
      <c r="E16" s="258"/>
      <c r="F16" s="259"/>
      <c r="G16" s="240"/>
      <c r="H16" s="118"/>
    </row>
    <row r="17" spans="1:8" s="2" customFormat="1" ht="28.5" customHeight="1">
      <c r="A17" s="7"/>
      <c r="B17" s="241" t="s">
        <v>112</v>
      </c>
      <c r="C17" s="242"/>
      <c r="D17" s="243" t="s">
        <v>287</v>
      </c>
      <c r="E17" s="244"/>
      <c r="F17" s="245"/>
      <c r="G17" s="122"/>
      <c r="H17" s="118"/>
    </row>
    <row r="18" spans="1:7" ht="15" customHeight="1">
      <c r="A18" s="8"/>
      <c r="B18" s="281" t="s">
        <v>21</v>
      </c>
      <c r="C18" s="277"/>
      <c r="D18" s="278" t="s">
        <v>166</v>
      </c>
      <c r="E18" s="279"/>
      <c r="F18" s="280"/>
      <c r="G18" s="126"/>
    </row>
    <row r="19" spans="1:7" ht="12">
      <c r="A19" s="8"/>
      <c r="B19" s="241" t="s">
        <v>22</v>
      </c>
      <c r="C19" s="277"/>
      <c r="D19" s="246" t="s">
        <v>113</v>
      </c>
      <c r="E19" s="247"/>
      <c r="F19" s="248"/>
      <c r="G19" s="127"/>
    </row>
    <row r="20" spans="1:7" ht="12">
      <c r="A20" s="8"/>
      <c r="B20" s="241" t="s">
        <v>23</v>
      </c>
      <c r="C20" s="277"/>
      <c r="D20" s="260" t="s">
        <v>158</v>
      </c>
      <c r="E20" s="323"/>
      <c r="F20" s="324"/>
      <c r="G20" s="127"/>
    </row>
    <row r="21" spans="1:7" ht="12">
      <c r="A21" s="8"/>
      <c r="B21" s="14"/>
      <c r="C21" s="22"/>
      <c r="D21" s="23"/>
      <c r="E21" s="21"/>
      <c r="F21" s="24"/>
      <c r="G21" s="128"/>
    </row>
    <row r="22" spans="1:7" ht="75.75" customHeight="1">
      <c r="A22" s="170"/>
      <c r="B22" s="296" t="s">
        <v>17</v>
      </c>
      <c r="C22" s="378"/>
      <c r="D22" s="260" t="s">
        <v>386</v>
      </c>
      <c r="E22" s="261"/>
      <c r="F22" s="262"/>
      <c r="G22" s="129" t="s">
        <v>343</v>
      </c>
    </row>
    <row r="23" spans="1:7" ht="30" customHeight="1">
      <c r="A23" s="170"/>
      <c r="B23" s="234" t="s">
        <v>288</v>
      </c>
      <c r="C23" s="235"/>
      <c r="D23" s="379" t="s">
        <v>167</v>
      </c>
      <c r="E23" s="258"/>
      <c r="F23" s="259"/>
      <c r="G23" s="122"/>
    </row>
    <row r="24" spans="1:7" ht="12">
      <c r="A24" s="173"/>
      <c r="B24" s="234" t="s">
        <v>289</v>
      </c>
      <c r="C24" s="235"/>
      <c r="D24" s="285" t="s">
        <v>379</v>
      </c>
      <c r="E24" s="286"/>
      <c r="F24" s="287"/>
      <c r="G24" s="130"/>
    </row>
    <row r="25" spans="1:7" ht="12.75" thickBot="1">
      <c r="A25" s="173"/>
      <c r="B25" s="296" t="s">
        <v>290</v>
      </c>
      <c r="C25" s="297"/>
      <c r="D25" s="249" t="s">
        <v>229</v>
      </c>
      <c r="E25" s="250"/>
      <c r="F25" s="251"/>
      <c r="G25" s="130"/>
    </row>
    <row r="26" spans="1:7" ht="18" customHeight="1" thickBot="1">
      <c r="A26" s="364" t="s">
        <v>114</v>
      </c>
      <c r="B26" s="365"/>
      <c r="C26" s="365"/>
      <c r="D26" s="174"/>
      <c r="E26" s="174"/>
      <c r="F26" s="174"/>
      <c r="G26" s="131"/>
    </row>
    <row r="27" spans="1:7" ht="15" customHeight="1">
      <c r="A27" s="175"/>
      <c r="B27" s="291" t="s">
        <v>24</v>
      </c>
      <c r="C27" s="292"/>
      <c r="D27" s="30"/>
      <c r="E27" s="30"/>
      <c r="F27" s="30"/>
      <c r="G27" s="31"/>
    </row>
    <row r="28" spans="1:8" s="2" customFormat="1" ht="87.75" customHeight="1">
      <c r="A28" s="172"/>
      <c r="B28" s="234" t="s">
        <v>115</v>
      </c>
      <c r="C28" s="235"/>
      <c r="D28" s="386" t="s">
        <v>346</v>
      </c>
      <c r="E28" s="387"/>
      <c r="F28" s="388"/>
      <c r="G28" s="132" t="s">
        <v>351</v>
      </c>
      <c r="H28" s="118"/>
    </row>
    <row r="29" spans="1:8" s="2" customFormat="1" ht="60.75" customHeight="1">
      <c r="A29" s="172"/>
      <c r="B29" s="234" t="s">
        <v>387</v>
      </c>
      <c r="C29" s="284"/>
      <c r="D29" s="325" t="s">
        <v>380</v>
      </c>
      <c r="E29" s="326"/>
      <c r="F29" s="327"/>
      <c r="G29" s="176" t="s">
        <v>347</v>
      </c>
      <c r="H29" s="118"/>
    </row>
    <row r="30" spans="1:7" ht="14.25" customHeight="1">
      <c r="A30" s="170"/>
      <c r="B30" s="234" t="s">
        <v>116</v>
      </c>
      <c r="C30" s="267"/>
      <c r="D30" s="257" t="s">
        <v>348</v>
      </c>
      <c r="E30" s="258"/>
      <c r="F30" s="259"/>
      <c r="G30" s="122"/>
    </row>
    <row r="31" spans="1:7" ht="15" customHeight="1">
      <c r="A31" s="170"/>
      <c r="B31" s="234" t="s">
        <v>117</v>
      </c>
      <c r="C31" s="267"/>
      <c r="D31" s="263" t="s">
        <v>349</v>
      </c>
      <c r="E31" s="264"/>
      <c r="F31" s="265"/>
      <c r="G31" s="122"/>
    </row>
    <row r="32" spans="1:7" ht="15" customHeight="1">
      <c r="A32" s="170"/>
      <c r="B32" s="268" t="s">
        <v>25</v>
      </c>
      <c r="C32" s="269"/>
      <c r="D32" s="138"/>
      <c r="E32" s="138"/>
      <c r="F32" s="138"/>
      <c r="G32" s="133"/>
    </row>
    <row r="33" spans="1:7" ht="87" customHeight="1">
      <c r="A33" s="170"/>
      <c r="B33" s="234" t="s">
        <v>115</v>
      </c>
      <c r="C33" s="235"/>
      <c r="D33" s="257" t="s">
        <v>350</v>
      </c>
      <c r="E33" s="258"/>
      <c r="F33" s="259"/>
      <c r="G33" s="122" t="s">
        <v>352</v>
      </c>
    </row>
    <row r="34" spans="1:8" s="2" customFormat="1" ht="30.75" customHeight="1">
      <c r="A34" s="172"/>
      <c r="B34" s="234" t="s">
        <v>387</v>
      </c>
      <c r="C34" s="284"/>
      <c r="D34" s="350" t="s">
        <v>353</v>
      </c>
      <c r="E34" s="351"/>
      <c r="F34" s="352"/>
      <c r="G34" s="176" t="s">
        <v>347</v>
      </c>
      <c r="H34" s="118"/>
    </row>
    <row r="35" spans="1:7" ht="15" customHeight="1">
      <c r="A35" s="170"/>
      <c r="B35" s="234" t="s">
        <v>116</v>
      </c>
      <c r="C35" s="267"/>
      <c r="D35" s="257" t="s">
        <v>354</v>
      </c>
      <c r="E35" s="258"/>
      <c r="F35" s="259"/>
      <c r="G35" s="122"/>
    </row>
    <row r="36" spans="1:7" ht="15" customHeight="1">
      <c r="A36" s="170"/>
      <c r="B36" s="234" t="s">
        <v>117</v>
      </c>
      <c r="C36" s="267"/>
      <c r="D36" s="263" t="s">
        <v>355</v>
      </c>
      <c r="E36" s="264"/>
      <c r="F36" s="265"/>
      <c r="G36" s="122"/>
    </row>
    <row r="37" spans="1:7" ht="15" customHeight="1">
      <c r="A37" s="170"/>
      <c r="B37" s="268" t="s">
        <v>26</v>
      </c>
      <c r="C37" s="366"/>
      <c r="D37" s="138"/>
      <c r="E37" s="138"/>
      <c r="F37" s="138"/>
      <c r="G37" s="133"/>
    </row>
    <row r="38" spans="1:7" ht="12.75" customHeight="1">
      <c r="A38" s="170"/>
      <c r="B38" s="234" t="s">
        <v>116</v>
      </c>
      <c r="C38" s="267"/>
      <c r="D38" s="257" t="s">
        <v>356</v>
      </c>
      <c r="E38" s="258"/>
      <c r="F38" s="259"/>
      <c r="G38" s="129"/>
    </row>
    <row r="39" spans="1:7" ht="12.75" customHeight="1">
      <c r="A39" s="170"/>
      <c r="B39" s="234" t="s">
        <v>118</v>
      </c>
      <c r="C39" s="267"/>
      <c r="D39" s="285" t="s">
        <v>342</v>
      </c>
      <c r="E39" s="286"/>
      <c r="F39" s="287"/>
      <c r="G39" s="122"/>
    </row>
    <row r="40" spans="1:8" s="2" customFormat="1" ht="18.75" customHeight="1">
      <c r="A40" s="172"/>
      <c r="B40" s="234" t="s">
        <v>388</v>
      </c>
      <c r="C40" s="307"/>
      <c r="D40" s="380" t="s">
        <v>357</v>
      </c>
      <c r="E40" s="381"/>
      <c r="F40" s="382"/>
      <c r="G40" s="252" t="s">
        <v>347</v>
      </c>
      <c r="H40" s="118"/>
    </row>
    <row r="41" spans="1:8" s="2" customFormat="1" ht="12">
      <c r="A41" s="172"/>
      <c r="B41" s="234" t="s">
        <v>119</v>
      </c>
      <c r="C41" s="307"/>
      <c r="D41" s="383"/>
      <c r="E41" s="384"/>
      <c r="F41" s="385"/>
      <c r="G41" s="253"/>
      <c r="H41" s="118"/>
    </row>
    <row r="42" spans="1:7" ht="12">
      <c r="A42" s="170"/>
      <c r="B42" s="234" t="s">
        <v>120</v>
      </c>
      <c r="C42" s="267"/>
      <c r="D42" s="257" t="s">
        <v>358</v>
      </c>
      <c r="E42" s="282"/>
      <c r="F42" s="283"/>
      <c r="G42" s="122"/>
    </row>
    <row r="43" spans="1:7" ht="12">
      <c r="A43" s="170"/>
      <c r="B43" s="234" t="s">
        <v>121</v>
      </c>
      <c r="C43" s="267"/>
      <c r="D43" s="263">
        <v>0</v>
      </c>
      <c r="E43" s="264"/>
      <c r="F43" s="265"/>
      <c r="G43" s="122"/>
    </row>
    <row r="44" spans="1:8" ht="12.75">
      <c r="A44" s="172"/>
      <c r="B44" s="178" t="s">
        <v>168</v>
      </c>
      <c r="C44" s="179"/>
      <c r="D44" s="179"/>
      <c r="E44" s="179"/>
      <c r="F44" s="179"/>
      <c r="G44" s="180"/>
      <c r="H44" s="118"/>
    </row>
    <row r="45" spans="1:7" ht="12">
      <c r="A45" s="170"/>
      <c r="B45" s="234" t="s">
        <v>116</v>
      </c>
      <c r="C45" s="267"/>
      <c r="D45" s="257" t="s">
        <v>381</v>
      </c>
      <c r="E45" s="258"/>
      <c r="F45" s="259"/>
      <c r="G45" s="135"/>
    </row>
    <row r="46" spans="1:7" ht="12">
      <c r="A46" s="170"/>
      <c r="B46" s="234" t="s">
        <v>118</v>
      </c>
      <c r="C46" s="267"/>
      <c r="D46" s="355" t="s">
        <v>169</v>
      </c>
      <c r="E46" s="356"/>
      <c r="F46" s="357"/>
      <c r="G46" s="254"/>
    </row>
    <row r="47" spans="1:7" ht="12">
      <c r="A47" s="170"/>
      <c r="B47" s="234" t="s">
        <v>388</v>
      </c>
      <c r="C47" s="307"/>
      <c r="D47" s="358"/>
      <c r="E47" s="359"/>
      <c r="F47" s="360"/>
      <c r="G47" s="255"/>
    </row>
    <row r="48" spans="1:7" ht="12">
      <c r="A48" s="170"/>
      <c r="B48" s="234" t="s">
        <v>119</v>
      </c>
      <c r="C48" s="307"/>
      <c r="D48" s="358"/>
      <c r="E48" s="359"/>
      <c r="F48" s="360"/>
      <c r="G48" s="255"/>
    </row>
    <row r="49" spans="1:7" ht="12">
      <c r="A49" s="170"/>
      <c r="B49" s="234" t="s">
        <v>120</v>
      </c>
      <c r="C49" s="267"/>
      <c r="D49" s="361"/>
      <c r="E49" s="362"/>
      <c r="F49" s="363"/>
      <c r="G49" s="256"/>
    </row>
    <row r="50" spans="1:7" ht="15.75" customHeight="1">
      <c r="A50" s="170"/>
      <c r="B50" s="268" t="s">
        <v>27</v>
      </c>
      <c r="C50" s="269"/>
      <c r="D50" s="181"/>
      <c r="E50" s="181"/>
      <c r="F50" s="181"/>
      <c r="G50" s="182"/>
    </row>
    <row r="51" spans="1:7" ht="12">
      <c r="A51" s="170"/>
      <c r="B51" s="272" t="s">
        <v>28</v>
      </c>
      <c r="C51" s="273"/>
      <c r="D51" s="257" t="s">
        <v>235</v>
      </c>
      <c r="E51" s="282"/>
      <c r="F51" s="283"/>
      <c r="G51" s="122"/>
    </row>
    <row r="52" spans="1:7" ht="13.5" customHeight="1">
      <c r="A52" s="170"/>
      <c r="B52" s="234" t="s">
        <v>115</v>
      </c>
      <c r="C52" s="235"/>
      <c r="D52" s="285" t="s">
        <v>236</v>
      </c>
      <c r="E52" s="286"/>
      <c r="F52" s="287"/>
      <c r="G52" s="122"/>
    </row>
    <row r="53" spans="1:7" ht="12">
      <c r="A53" s="170"/>
      <c r="B53" s="234" t="s">
        <v>159</v>
      </c>
      <c r="C53" s="267"/>
      <c r="D53" s="257" t="s">
        <v>357</v>
      </c>
      <c r="E53" s="282"/>
      <c r="F53" s="283"/>
      <c r="G53" s="176" t="s">
        <v>347</v>
      </c>
    </row>
    <row r="54" spans="1:7" ht="15.75" customHeight="1">
      <c r="A54" s="170"/>
      <c r="B54" s="234" t="s">
        <v>116</v>
      </c>
      <c r="C54" s="267"/>
      <c r="D54" s="263" t="s">
        <v>354</v>
      </c>
      <c r="E54" s="264"/>
      <c r="F54" s="265"/>
      <c r="G54" s="122"/>
    </row>
    <row r="55" spans="1:7" ht="15" customHeight="1">
      <c r="A55" s="170"/>
      <c r="B55" s="268" t="s">
        <v>29</v>
      </c>
      <c r="C55" s="269"/>
      <c r="D55" s="138"/>
      <c r="E55" s="138"/>
      <c r="F55" s="138"/>
      <c r="G55" s="133"/>
    </row>
    <row r="56" spans="1:7" ht="12">
      <c r="A56" s="170"/>
      <c r="B56" s="234" t="s">
        <v>122</v>
      </c>
      <c r="C56" s="267"/>
      <c r="D56" s="263" t="s">
        <v>160</v>
      </c>
      <c r="E56" s="264"/>
      <c r="F56" s="265"/>
      <c r="G56" s="122"/>
    </row>
    <row r="57" spans="1:7" ht="15" customHeight="1">
      <c r="A57" s="170"/>
      <c r="B57" s="234" t="s">
        <v>123</v>
      </c>
      <c r="C57" s="267"/>
      <c r="D57" s="263" t="s">
        <v>359</v>
      </c>
      <c r="E57" s="264"/>
      <c r="F57" s="265"/>
      <c r="G57" s="122"/>
    </row>
    <row r="58" spans="1:7" ht="12">
      <c r="A58" s="170"/>
      <c r="B58" s="266" t="s">
        <v>30</v>
      </c>
      <c r="C58" s="267"/>
      <c r="D58" s="395" t="s">
        <v>292</v>
      </c>
      <c r="E58" s="282"/>
      <c r="F58" s="283"/>
      <c r="G58" s="122"/>
    </row>
    <row r="59" spans="1:7" ht="15" customHeight="1">
      <c r="A59" s="170"/>
      <c r="B59" s="268" t="s">
        <v>31</v>
      </c>
      <c r="C59" s="269"/>
      <c r="D59" s="138"/>
      <c r="E59" s="138"/>
      <c r="F59" s="138"/>
      <c r="G59" s="133"/>
    </row>
    <row r="60" spans="1:7" ht="45.75" customHeight="1" thickBot="1">
      <c r="A60" s="183"/>
      <c r="B60" s="236" t="s">
        <v>124</v>
      </c>
      <c r="C60" s="237"/>
      <c r="D60" s="249" t="s">
        <v>377</v>
      </c>
      <c r="E60" s="250"/>
      <c r="F60" s="251"/>
      <c r="G60" s="184" t="s">
        <v>389</v>
      </c>
    </row>
    <row r="61" spans="1:7" ht="18" customHeight="1" thickBot="1">
      <c r="A61" s="274" t="s">
        <v>32</v>
      </c>
      <c r="B61" s="275"/>
      <c r="C61" s="275"/>
      <c r="D61" s="185"/>
      <c r="E61" s="185"/>
      <c r="F61" s="185"/>
      <c r="G61" s="134"/>
    </row>
    <row r="62" spans="1:7" ht="15" customHeight="1">
      <c r="A62" s="186"/>
      <c r="B62" s="17" t="s">
        <v>33</v>
      </c>
      <c r="C62" s="187"/>
      <c r="D62" s="30"/>
      <c r="E62" s="30"/>
      <c r="F62" s="30"/>
      <c r="G62" s="31"/>
    </row>
    <row r="63" spans="1:7" ht="36" customHeight="1">
      <c r="A63" s="172"/>
      <c r="B63" s="234" t="s">
        <v>125</v>
      </c>
      <c r="C63" s="235"/>
      <c r="D63" s="263" t="s">
        <v>126</v>
      </c>
      <c r="E63" s="264"/>
      <c r="F63" s="265"/>
      <c r="G63" s="252" t="s">
        <v>293</v>
      </c>
    </row>
    <row r="64" spans="1:7" ht="36" customHeight="1">
      <c r="A64" s="172"/>
      <c r="B64" s="234" t="s">
        <v>127</v>
      </c>
      <c r="C64" s="235"/>
      <c r="D64" s="263" t="s">
        <v>382</v>
      </c>
      <c r="E64" s="264"/>
      <c r="F64" s="265"/>
      <c r="G64" s="253"/>
    </row>
    <row r="65" spans="1:7" ht="88.5" customHeight="1">
      <c r="A65" s="172"/>
      <c r="B65" s="234" t="s">
        <v>128</v>
      </c>
      <c r="C65" s="235"/>
      <c r="D65" s="260" t="s">
        <v>390</v>
      </c>
      <c r="E65" s="261"/>
      <c r="F65" s="262"/>
      <c r="G65" s="127" t="s">
        <v>360</v>
      </c>
    </row>
    <row r="66" spans="1:7" ht="15" customHeight="1">
      <c r="A66" s="172"/>
      <c r="B66" s="178" t="s">
        <v>34</v>
      </c>
      <c r="C66" s="138"/>
      <c r="D66" s="138"/>
      <c r="E66" s="138"/>
      <c r="F66" s="138"/>
      <c r="G66" s="133"/>
    </row>
    <row r="67" spans="1:7" ht="15" customHeight="1">
      <c r="A67" s="172"/>
      <c r="B67" s="234" t="s">
        <v>129</v>
      </c>
      <c r="C67" s="235"/>
      <c r="D67" s="263" t="s">
        <v>361</v>
      </c>
      <c r="E67" s="264"/>
      <c r="F67" s="265"/>
      <c r="G67" s="122"/>
    </row>
    <row r="68" spans="1:7" ht="15" customHeight="1">
      <c r="A68" s="172"/>
      <c r="B68" s="234" t="s">
        <v>130</v>
      </c>
      <c r="C68" s="235"/>
      <c r="D68" s="260" t="s">
        <v>361</v>
      </c>
      <c r="E68" s="261"/>
      <c r="F68" s="262"/>
      <c r="G68" s="122"/>
    </row>
    <row r="69" spans="1:7" ht="15" customHeight="1">
      <c r="A69" s="172"/>
      <c r="B69" s="178" t="s">
        <v>35</v>
      </c>
      <c r="C69" s="138"/>
      <c r="D69" s="138"/>
      <c r="E69" s="138"/>
      <c r="F69" s="138"/>
      <c r="G69" s="133"/>
    </row>
    <row r="70" spans="1:8" s="2" customFormat="1" ht="43.5" customHeight="1">
      <c r="A70" s="172"/>
      <c r="B70" s="270" t="s">
        <v>275</v>
      </c>
      <c r="C70" s="271"/>
      <c r="D70" s="285" t="s">
        <v>383</v>
      </c>
      <c r="E70" s="314"/>
      <c r="F70" s="315"/>
      <c r="G70" s="252" t="s">
        <v>347</v>
      </c>
      <c r="H70" s="118"/>
    </row>
    <row r="71" spans="1:8" s="2" customFormat="1" ht="43.5" customHeight="1">
      <c r="A71" s="172"/>
      <c r="B71" s="270" t="s">
        <v>130</v>
      </c>
      <c r="C71" s="271"/>
      <c r="D71" s="257" t="s">
        <v>384</v>
      </c>
      <c r="E71" s="258"/>
      <c r="F71" s="259"/>
      <c r="G71" s="253"/>
      <c r="H71" s="118"/>
    </row>
    <row r="72" spans="1:8" s="2" customFormat="1" ht="15" customHeight="1">
      <c r="A72" s="172"/>
      <c r="B72" s="178" t="s">
        <v>36</v>
      </c>
      <c r="C72" s="188"/>
      <c r="D72" s="188"/>
      <c r="E72" s="188"/>
      <c r="F72" s="188"/>
      <c r="G72" s="189"/>
      <c r="H72" s="118"/>
    </row>
    <row r="73" spans="1:7" ht="12">
      <c r="A73" s="172"/>
      <c r="B73" s="234" t="s">
        <v>155</v>
      </c>
      <c r="C73" s="284"/>
      <c r="D73" s="263" t="s">
        <v>294</v>
      </c>
      <c r="E73" s="264"/>
      <c r="F73" s="265"/>
      <c r="G73" s="370"/>
    </row>
    <row r="74" spans="1:7" ht="12">
      <c r="A74" s="172"/>
      <c r="B74" s="234" t="s">
        <v>156</v>
      </c>
      <c r="C74" s="284"/>
      <c r="D74" s="260" t="s">
        <v>170</v>
      </c>
      <c r="E74" s="261"/>
      <c r="F74" s="262"/>
      <c r="G74" s="370"/>
    </row>
    <row r="75" spans="1:7" ht="37.5">
      <c r="A75" s="172"/>
      <c r="B75" s="234" t="s">
        <v>131</v>
      </c>
      <c r="C75" s="284"/>
      <c r="D75" s="263" t="s">
        <v>385</v>
      </c>
      <c r="E75" s="264"/>
      <c r="F75" s="265"/>
      <c r="G75" s="190" t="s">
        <v>362</v>
      </c>
    </row>
    <row r="76" spans="1:7" ht="37.5">
      <c r="A76" s="172"/>
      <c r="B76" s="234" t="s">
        <v>132</v>
      </c>
      <c r="C76" s="284"/>
      <c r="D76" s="260" t="s">
        <v>133</v>
      </c>
      <c r="E76" s="261"/>
      <c r="F76" s="262"/>
      <c r="G76" s="190" t="s">
        <v>362</v>
      </c>
    </row>
    <row r="77" spans="1:7" ht="15" customHeight="1">
      <c r="A77" s="172"/>
      <c r="B77" s="234" t="s">
        <v>134</v>
      </c>
      <c r="C77" s="284"/>
      <c r="D77" s="263" t="s">
        <v>237</v>
      </c>
      <c r="E77" s="264"/>
      <c r="F77" s="265"/>
      <c r="G77" s="191"/>
    </row>
    <row r="78" spans="1:8" s="2" customFormat="1" ht="27" customHeight="1">
      <c r="A78" s="172"/>
      <c r="B78" s="234" t="s">
        <v>136</v>
      </c>
      <c r="C78" s="284"/>
      <c r="D78" s="263" t="s">
        <v>357</v>
      </c>
      <c r="E78" s="264"/>
      <c r="F78" s="265"/>
      <c r="G78" s="135" t="s">
        <v>295</v>
      </c>
      <c r="H78" s="118"/>
    </row>
    <row r="79" spans="1:8" s="2" customFormat="1" ht="69.75" customHeight="1">
      <c r="A79" s="172"/>
      <c r="B79" s="234" t="s">
        <v>137</v>
      </c>
      <c r="C79" s="284"/>
      <c r="D79" s="260" t="s">
        <v>366</v>
      </c>
      <c r="E79" s="261"/>
      <c r="F79" s="262"/>
      <c r="G79" s="135" t="s">
        <v>375</v>
      </c>
      <c r="H79" s="118"/>
    </row>
    <row r="80" spans="1:8" s="2" customFormat="1" ht="12">
      <c r="A80" s="172"/>
      <c r="B80" s="234" t="s">
        <v>138</v>
      </c>
      <c r="C80" s="235"/>
      <c r="D80" s="260" t="s">
        <v>357</v>
      </c>
      <c r="E80" s="261"/>
      <c r="F80" s="262"/>
      <c r="G80" s="122" t="s">
        <v>347</v>
      </c>
      <c r="H80" s="118"/>
    </row>
    <row r="81" spans="1:8" s="2" customFormat="1" ht="15" customHeight="1">
      <c r="A81" s="172"/>
      <c r="B81" s="234" t="s">
        <v>139</v>
      </c>
      <c r="C81" s="284"/>
      <c r="D81" s="260" t="s">
        <v>357</v>
      </c>
      <c r="E81" s="261"/>
      <c r="F81" s="262"/>
      <c r="G81" s="122" t="s">
        <v>347</v>
      </c>
      <c r="H81" s="118"/>
    </row>
    <row r="82" spans="1:8" s="2" customFormat="1" ht="15" customHeight="1">
      <c r="A82" s="172"/>
      <c r="B82" s="178" t="s">
        <v>8</v>
      </c>
      <c r="C82" s="188"/>
      <c r="D82" s="188"/>
      <c r="E82" s="188"/>
      <c r="F82" s="188"/>
      <c r="G82" s="189"/>
      <c r="H82" s="118"/>
    </row>
    <row r="83" spans="1:8" s="2" customFormat="1" ht="15" customHeight="1">
      <c r="A83" s="172"/>
      <c r="B83" s="305" t="s">
        <v>135</v>
      </c>
      <c r="C83" s="284"/>
      <c r="D83" s="257" t="s">
        <v>391</v>
      </c>
      <c r="E83" s="258"/>
      <c r="F83" s="259"/>
      <c r="G83" s="135"/>
      <c r="H83" s="118"/>
    </row>
    <row r="84" spans="1:8" s="2" customFormat="1" ht="12.75" customHeight="1">
      <c r="A84" s="172"/>
      <c r="B84" s="316" t="s">
        <v>6</v>
      </c>
      <c r="C84" s="271"/>
      <c r="D84" s="306" t="s">
        <v>367</v>
      </c>
      <c r="E84" s="258"/>
      <c r="F84" s="259"/>
      <c r="G84" s="252" t="s">
        <v>368</v>
      </c>
      <c r="H84" s="118"/>
    </row>
    <row r="85" spans="1:8" s="2" customFormat="1" ht="12.75" customHeight="1">
      <c r="A85" s="172"/>
      <c r="B85" s="316" t="s">
        <v>16</v>
      </c>
      <c r="C85" s="271"/>
      <c r="D85" s="285" t="s">
        <v>369</v>
      </c>
      <c r="E85" s="286"/>
      <c r="F85" s="287"/>
      <c r="G85" s="253"/>
      <c r="H85" s="118"/>
    </row>
    <row r="86" spans="1:8" s="2" customFormat="1" ht="12.75">
      <c r="A86" s="172"/>
      <c r="B86" s="193" t="s">
        <v>7</v>
      </c>
      <c r="C86" s="194"/>
      <c r="D86" s="169"/>
      <c r="E86" s="169"/>
      <c r="F86" s="169"/>
      <c r="G86" s="180"/>
      <c r="H86" s="118"/>
    </row>
    <row r="87" spans="1:8" s="2" customFormat="1" ht="33.75" customHeight="1">
      <c r="A87" s="172"/>
      <c r="B87" s="305" t="s">
        <v>9</v>
      </c>
      <c r="C87" s="284"/>
      <c r="D87" s="285" t="s">
        <v>338</v>
      </c>
      <c r="E87" s="286"/>
      <c r="F87" s="287"/>
      <c r="G87" s="135"/>
      <c r="H87" s="118"/>
    </row>
    <row r="88" spans="1:8" s="2" customFormat="1" ht="12">
      <c r="A88" s="172"/>
      <c r="B88" s="234" t="s">
        <v>164</v>
      </c>
      <c r="C88" s="235"/>
      <c r="D88" s="260" t="s">
        <v>339</v>
      </c>
      <c r="E88" s="261"/>
      <c r="F88" s="262"/>
      <c r="G88" s="135" t="s">
        <v>291</v>
      </c>
      <c r="H88" s="118"/>
    </row>
    <row r="89" spans="1:8" s="2" customFormat="1" ht="12">
      <c r="A89" s="172"/>
      <c r="B89" s="234" t="s">
        <v>140</v>
      </c>
      <c r="C89" s="235"/>
      <c r="D89" s="285" t="s">
        <v>371</v>
      </c>
      <c r="E89" s="286"/>
      <c r="F89" s="287"/>
      <c r="G89" s="135"/>
      <c r="H89" s="118"/>
    </row>
    <row r="90" spans="1:8" s="2" customFormat="1" ht="15.75" customHeight="1">
      <c r="A90" s="172"/>
      <c r="B90" s="177" t="s">
        <v>10</v>
      </c>
      <c r="C90" s="195"/>
      <c r="D90" s="169"/>
      <c r="E90" s="169"/>
      <c r="F90" s="169"/>
      <c r="G90" s="180"/>
      <c r="H90" s="118"/>
    </row>
    <row r="91" spans="1:8" s="2" customFormat="1" ht="12">
      <c r="A91" s="172"/>
      <c r="B91" s="305" t="s">
        <v>11</v>
      </c>
      <c r="C91" s="284"/>
      <c r="D91" s="285" t="s">
        <v>370</v>
      </c>
      <c r="E91" s="286"/>
      <c r="F91" s="287"/>
      <c r="G91" s="135"/>
      <c r="H91" s="118"/>
    </row>
    <row r="92" spans="1:8" s="2" customFormat="1" ht="12">
      <c r="A92" s="172"/>
      <c r="B92" s="305" t="s">
        <v>161</v>
      </c>
      <c r="C92" s="284"/>
      <c r="D92" s="285" t="s">
        <v>371</v>
      </c>
      <c r="E92" s="286"/>
      <c r="F92" s="287"/>
      <c r="G92" s="135"/>
      <c r="H92" s="118"/>
    </row>
    <row r="93" spans="1:8" s="2" customFormat="1" ht="15" customHeight="1">
      <c r="A93" s="172"/>
      <c r="B93" s="178" t="s">
        <v>38</v>
      </c>
      <c r="C93" s="188"/>
      <c r="D93" s="188"/>
      <c r="E93" s="188"/>
      <c r="F93" s="188"/>
      <c r="G93" s="189"/>
      <c r="H93" s="118"/>
    </row>
    <row r="94" spans="1:8" s="2" customFormat="1" ht="41.25" customHeight="1">
      <c r="A94" s="172"/>
      <c r="B94" s="234" t="s">
        <v>141</v>
      </c>
      <c r="C94" s="308"/>
      <c r="D94" s="260" t="s">
        <v>372</v>
      </c>
      <c r="E94" s="261"/>
      <c r="F94" s="262"/>
      <c r="G94" s="122" t="s">
        <v>392</v>
      </c>
      <c r="H94" s="118"/>
    </row>
    <row r="95" spans="1:8" s="2" customFormat="1" ht="61.5" customHeight="1">
      <c r="A95" s="172"/>
      <c r="B95" s="234" t="s">
        <v>142</v>
      </c>
      <c r="C95" s="308"/>
      <c r="D95" s="285" t="s">
        <v>336</v>
      </c>
      <c r="E95" s="286"/>
      <c r="F95" s="287"/>
      <c r="G95" s="122" t="s">
        <v>392</v>
      </c>
      <c r="H95" s="118"/>
    </row>
    <row r="96" spans="1:8" s="2" customFormat="1" ht="29.25" customHeight="1">
      <c r="A96" s="172"/>
      <c r="B96" s="234" t="s">
        <v>143</v>
      </c>
      <c r="C96" s="308"/>
      <c r="D96" s="260" t="s">
        <v>357</v>
      </c>
      <c r="E96" s="261"/>
      <c r="F96" s="262"/>
      <c r="G96" s="122" t="s">
        <v>347</v>
      </c>
      <c r="H96" s="118"/>
    </row>
    <row r="97" spans="1:8" s="2" customFormat="1" ht="52.5" customHeight="1">
      <c r="A97" s="172"/>
      <c r="B97" s="234" t="s">
        <v>12</v>
      </c>
      <c r="C97" s="308"/>
      <c r="D97" s="285" t="s">
        <v>337</v>
      </c>
      <c r="E97" s="286"/>
      <c r="F97" s="287"/>
      <c r="G97" s="390" t="s">
        <v>393</v>
      </c>
      <c r="H97" s="118"/>
    </row>
    <row r="98" spans="1:8" s="2" customFormat="1" ht="52.5" customHeight="1">
      <c r="A98" s="171"/>
      <c r="B98" s="234" t="s">
        <v>144</v>
      </c>
      <c r="C98" s="308"/>
      <c r="D98" s="285" t="s">
        <v>340</v>
      </c>
      <c r="E98" s="286"/>
      <c r="F98" s="287"/>
      <c r="G98" s="391"/>
      <c r="H98" s="118"/>
    </row>
    <row r="99" spans="1:8" s="2" customFormat="1" ht="12.75" thickBot="1">
      <c r="A99" s="171"/>
      <c r="B99" s="312" t="s">
        <v>145</v>
      </c>
      <c r="C99" s="313"/>
      <c r="D99" s="302" t="s">
        <v>391</v>
      </c>
      <c r="E99" s="303"/>
      <c r="F99" s="304"/>
      <c r="G99" s="184"/>
      <c r="H99" s="118"/>
    </row>
    <row r="100" spans="1:7" ht="18" customHeight="1" thickBot="1">
      <c r="A100" s="310" t="s">
        <v>39</v>
      </c>
      <c r="B100" s="311"/>
      <c r="C100" s="311"/>
      <c r="D100" s="196"/>
      <c r="E100" s="196"/>
      <c r="F100" s="196"/>
      <c r="G100" s="136"/>
    </row>
    <row r="101" spans="1:7" ht="15" customHeight="1">
      <c r="A101" s="197"/>
      <c r="B101" s="29" t="s">
        <v>40</v>
      </c>
      <c r="C101" s="19"/>
      <c r="D101" s="19"/>
      <c r="E101" s="19"/>
      <c r="F101" s="19"/>
      <c r="G101" s="27"/>
    </row>
    <row r="102" spans="1:8" s="2" customFormat="1" ht="39.75" customHeight="1">
      <c r="A102" s="192"/>
      <c r="B102" s="270" t="s">
        <v>394</v>
      </c>
      <c r="C102" s="309"/>
      <c r="D102" s="392" t="s">
        <v>395</v>
      </c>
      <c r="E102" s="393"/>
      <c r="F102" s="394"/>
      <c r="G102" s="122" t="s">
        <v>347</v>
      </c>
      <c r="H102" s="118"/>
    </row>
    <row r="103" spans="1:8" s="2" customFormat="1" ht="12">
      <c r="A103" s="192"/>
      <c r="B103" s="234" t="s">
        <v>146</v>
      </c>
      <c r="C103" s="235"/>
      <c r="D103" s="257" t="s">
        <v>391</v>
      </c>
      <c r="E103" s="258"/>
      <c r="F103" s="259"/>
      <c r="G103" s="122"/>
      <c r="H103" s="118"/>
    </row>
    <row r="104" spans="1:8" s="2" customFormat="1" ht="12">
      <c r="A104" s="192"/>
      <c r="B104" s="234" t="s">
        <v>147</v>
      </c>
      <c r="C104" s="235"/>
      <c r="D104" s="260" t="s">
        <v>357</v>
      </c>
      <c r="E104" s="261"/>
      <c r="F104" s="262"/>
      <c r="G104" s="122" t="s">
        <v>347</v>
      </c>
      <c r="H104" s="118"/>
    </row>
    <row r="105" spans="1:7" ht="12">
      <c r="A105" s="198"/>
      <c r="B105" s="234" t="s">
        <v>148</v>
      </c>
      <c r="C105" s="235"/>
      <c r="D105" s="260" t="s">
        <v>357</v>
      </c>
      <c r="E105" s="261"/>
      <c r="F105" s="262"/>
      <c r="G105" s="122" t="s">
        <v>347</v>
      </c>
    </row>
    <row r="106" spans="1:7" ht="15.75" customHeight="1">
      <c r="A106" s="198"/>
      <c r="B106" s="18" t="s">
        <v>149</v>
      </c>
      <c r="C106" s="20"/>
      <c r="D106" s="20"/>
      <c r="E106" s="20"/>
      <c r="F106" s="20"/>
      <c r="G106" s="28"/>
    </row>
    <row r="107" spans="1:8" s="2" customFormat="1" ht="15" customHeight="1">
      <c r="A107" s="192"/>
      <c r="B107" s="305" t="s">
        <v>394</v>
      </c>
      <c r="C107" s="284"/>
      <c r="D107" s="260" t="s">
        <v>396</v>
      </c>
      <c r="E107" s="261"/>
      <c r="F107" s="262"/>
      <c r="G107" s="122"/>
      <c r="H107" s="118"/>
    </row>
    <row r="108" spans="1:7" ht="12">
      <c r="A108" s="198"/>
      <c r="B108" s="305" t="s">
        <v>146</v>
      </c>
      <c r="C108" s="317"/>
      <c r="D108" s="257" t="s">
        <v>391</v>
      </c>
      <c r="E108" s="258"/>
      <c r="F108" s="259"/>
      <c r="G108" s="199"/>
    </row>
    <row r="109" spans="1:7" ht="15" customHeight="1">
      <c r="A109" s="198"/>
      <c r="B109" s="178" t="s">
        <v>42</v>
      </c>
      <c r="C109" s="20"/>
      <c r="D109" s="20"/>
      <c r="E109" s="20"/>
      <c r="F109" s="20"/>
      <c r="G109" s="28"/>
    </row>
    <row r="110" spans="1:8" s="2" customFormat="1" ht="12">
      <c r="A110" s="192"/>
      <c r="B110" s="234" t="s">
        <v>150</v>
      </c>
      <c r="C110" s="284"/>
      <c r="D110" s="285" t="s">
        <v>335</v>
      </c>
      <c r="E110" s="286"/>
      <c r="F110" s="287"/>
      <c r="G110" s="122"/>
      <c r="H110" s="118"/>
    </row>
    <row r="111" spans="1:7" ht="12.75" thickBot="1">
      <c r="A111" s="200"/>
      <c r="B111" s="312" t="s">
        <v>146</v>
      </c>
      <c r="C111" s="313"/>
      <c r="D111" s="302" t="s">
        <v>391</v>
      </c>
      <c r="E111" s="303"/>
      <c r="F111" s="304"/>
      <c r="G111" s="201"/>
    </row>
    <row r="112" spans="1:7" ht="18" customHeight="1" thickBot="1">
      <c r="A112" s="310" t="s">
        <v>157</v>
      </c>
      <c r="B112" s="311"/>
      <c r="C112" s="311"/>
      <c r="D112" s="196"/>
      <c r="E112" s="196"/>
      <c r="F112" s="196"/>
      <c r="G112" s="136"/>
    </row>
    <row r="113" spans="1:7" ht="15" customHeight="1">
      <c r="A113" s="197"/>
      <c r="B113" s="29" t="s">
        <v>13</v>
      </c>
      <c r="C113" s="30"/>
      <c r="D113" s="30"/>
      <c r="E113" s="30"/>
      <c r="F113" s="30"/>
      <c r="G113" s="31"/>
    </row>
    <row r="114" spans="1:8" ht="15" customHeight="1">
      <c r="A114" s="202"/>
      <c r="B114" s="320" t="s">
        <v>299</v>
      </c>
      <c r="C114" s="322"/>
      <c r="D114" s="32"/>
      <c r="E114" s="203">
        <v>8</v>
      </c>
      <c r="F114" s="33"/>
      <c r="G114" s="367" t="s">
        <v>297</v>
      </c>
      <c r="H114" s="119"/>
    </row>
    <row r="115" spans="1:8" ht="15" customHeight="1">
      <c r="A115" s="202"/>
      <c r="B115" s="320" t="s">
        <v>300</v>
      </c>
      <c r="C115" s="321"/>
      <c r="D115" s="34"/>
      <c r="E115" s="203" t="s">
        <v>296</v>
      </c>
      <c r="F115" s="35"/>
      <c r="G115" s="368"/>
      <c r="H115" s="119"/>
    </row>
    <row r="116" spans="1:8" ht="15" customHeight="1">
      <c r="A116" s="202"/>
      <c r="B116" s="320" t="s">
        <v>301</v>
      </c>
      <c r="C116" s="321"/>
      <c r="D116" s="34"/>
      <c r="E116" s="204">
        <v>20370</v>
      </c>
      <c r="F116" s="35"/>
      <c r="G116" s="368"/>
      <c r="H116" s="119"/>
    </row>
    <row r="117" spans="1:8" ht="15" customHeight="1">
      <c r="A117" s="202"/>
      <c r="B117" s="320" t="s">
        <v>302</v>
      </c>
      <c r="C117" s="321"/>
      <c r="D117" s="34"/>
      <c r="E117" s="203" t="s">
        <v>279</v>
      </c>
      <c r="F117" s="35"/>
      <c r="G117" s="369"/>
      <c r="H117" s="119"/>
    </row>
    <row r="118" spans="1:8" ht="24.75">
      <c r="A118" s="198"/>
      <c r="B118" s="320" t="s">
        <v>303</v>
      </c>
      <c r="C118" s="321"/>
      <c r="D118" s="34"/>
      <c r="E118" s="203">
        <v>161.9</v>
      </c>
      <c r="F118" s="35"/>
      <c r="G118" s="137" t="s">
        <v>298</v>
      </c>
      <c r="H118" s="119"/>
    </row>
    <row r="119" spans="1:8" ht="59.25" customHeight="1">
      <c r="A119" s="198"/>
      <c r="B119" s="320" t="s">
        <v>304</v>
      </c>
      <c r="C119" s="321"/>
      <c r="D119" s="34"/>
      <c r="E119" s="203" t="s">
        <v>391</v>
      </c>
      <c r="F119" s="35"/>
      <c r="G119" s="137" t="s">
        <v>297</v>
      </c>
      <c r="H119" s="119"/>
    </row>
    <row r="120" spans="1:8" ht="15" customHeight="1">
      <c r="A120" s="198"/>
      <c r="B120" s="18" t="s">
        <v>14</v>
      </c>
      <c r="C120" s="138"/>
      <c r="D120" s="138"/>
      <c r="E120" s="138"/>
      <c r="F120" s="138"/>
      <c r="G120" s="138"/>
      <c r="H120" s="119"/>
    </row>
    <row r="121" spans="1:8" ht="15" customHeight="1">
      <c r="A121" s="205"/>
      <c r="B121" s="320" t="s">
        <v>305</v>
      </c>
      <c r="C121" s="321"/>
      <c r="D121" s="260" t="s">
        <v>373</v>
      </c>
      <c r="E121" s="261"/>
      <c r="F121" s="262"/>
      <c r="G121" s="122" t="s">
        <v>347</v>
      </c>
      <c r="H121" s="119"/>
    </row>
    <row r="122" spans="1:8" ht="15" customHeight="1" thickBot="1">
      <c r="A122" s="200"/>
      <c r="B122" s="200" t="s">
        <v>146</v>
      </c>
      <c r="C122" s="206"/>
      <c r="D122" s="302" t="s">
        <v>397</v>
      </c>
      <c r="E122" s="303"/>
      <c r="F122" s="304"/>
      <c r="G122" s="207" t="s">
        <v>347</v>
      </c>
      <c r="H122" s="119"/>
    </row>
    <row r="123" spans="1:7" ht="23.25" customHeight="1">
      <c r="A123" s="318" t="s">
        <v>151</v>
      </c>
      <c r="B123" s="318"/>
      <c r="C123" s="318"/>
      <c r="D123" s="208"/>
      <c r="E123" s="208"/>
      <c r="F123" s="208"/>
      <c r="G123" s="208"/>
    </row>
    <row r="124" spans="1:6" ht="30.75" customHeight="1">
      <c r="A124" s="209"/>
      <c r="B124" s="319" t="s">
        <v>400</v>
      </c>
      <c r="C124" s="319"/>
      <c r="D124" s="319"/>
      <c r="E124" s="319"/>
      <c r="F124" s="319"/>
    </row>
    <row r="125" spans="1:6" ht="15" customHeight="1">
      <c r="A125" s="209"/>
      <c r="B125" s="319" t="s">
        <v>227</v>
      </c>
      <c r="C125" s="319"/>
      <c r="D125" s="319"/>
      <c r="E125" s="319"/>
      <c r="F125" s="319"/>
    </row>
    <row r="126" spans="1:6" ht="25.5" customHeight="1">
      <c r="A126" s="209"/>
      <c r="B126" s="319" t="s">
        <v>228</v>
      </c>
      <c r="C126" s="319"/>
      <c r="D126" s="319"/>
      <c r="E126" s="319"/>
      <c r="F126" s="319"/>
    </row>
    <row r="127" spans="1:6" ht="29.25" customHeight="1">
      <c r="A127" s="209"/>
      <c r="B127" s="301" t="s">
        <v>163</v>
      </c>
      <c r="C127" s="301"/>
      <c r="D127" s="301"/>
      <c r="E127" s="301"/>
      <c r="F127" s="301"/>
    </row>
    <row r="128" spans="1:7" ht="28.5" customHeight="1">
      <c r="A128" s="209"/>
      <c r="B128" s="301" t="s">
        <v>162</v>
      </c>
      <c r="C128" s="301"/>
      <c r="D128" s="301"/>
      <c r="E128" s="301"/>
      <c r="F128" s="301"/>
      <c r="G128" s="6"/>
    </row>
    <row r="129" spans="1:7" ht="27" customHeight="1">
      <c r="A129" s="209"/>
      <c r="B129" s="301" t="s">
        <v>306</v>
      </c>
      <c r="C129" s="301"/>
      <c r="D129" s="301"/>
      <c r="E129" s="301"/>
      <c r="F129" s="301"/>
      <c r="G129" s="6"/>
    </row>
    <row r="130" spans="1:6" ht="33" customHeight="1">
      <c r="A130" s="209"/>
      <c r="B130" s="389" t="s">
        <v>376</v>
      </c>
      <c r="C130" s="389"/>
      <c r="D130" s="389"/>
      <c r="E130" s="389"/>
      <c r="F130" s="389"/>
    </row>
    <row r="131" spans="1:6" ht="12">
      <c r="A131" s="209"/>
      <c r="B131" s="210" t="s">
        <v>374</v>
      </c>
      <c r="C131" s="209"/>
      <c r="D131" s="209"/>
      <c r="E131" s="209"/>
      <c r="F131" s="209"/>
    </row>
  </sheetData>
  <sheetProtection/>
  <mergeCells count="201">
    <mergeCell ref="D85:F85"/>
    <mergeCell ref="D24:F24"/>
    <mergeCell ref="D78:F78"/>
    <mergeCell ref="B125:F125"/>
    <mergeCell ref="G97:G98"/>
    <mergeCell ref="D102:F102"/>
    <mergeCell ref="D56:F56"/>
    <mergeCell ref="D58:F58"/>
    <mergeCell ref="D54:F54"/>
    <mergeCell ref="D65:F65"/>
    <mergeCell ref="D97:F97"/>
    <mergeCell ref="D80:F80"/>
    <mergeCell ref="D28:F28"/>
    <mergeCell ref="D105:F105"/>
    <mergeCell ref="B119:C119"/>
    <mergeCell ref="B130:F130"/>
    <mergeCell ref="D53:F53"/>
    <mergeCell ref="D79:F79"/>
    <mergeCell ref="D88:F88"/>
    <mergeCell ref="B116:C116"/>
    <mergeCell ref="B73:C73"/>
    <mergeCell ref="B65:C65"/>
    <mergeCell ref="A3:A5"/>
    <mergeCell ref="D3:F5"/>
    <mergeCell ref="B11:C11"/>
    <mergeCell ref="D11:F11"/>
    <mergeCell ref="B20:C20"/>
    <mergeCell ref="B22:C22"/>
    <mergeCell ref="D23:F23"/>
    <mergeCell ref="D40:F41"/>
    <mergeCell ref="G114:G117"/>
    <mergeCell ref="G63:G64"/>
    <mergeCell ref="G73:G74"/>
    <mergeCell ref="D91:F91"/>
    <mergeCell ref="D87:F87"/>
    <mergeCell ref="D51:F51"/>
    <mergeCell ref="D63:F63"/>
    <mergeCell ref="D104:F104"/>
    <mergeCell ref="D103:F103"/>
    <mergeCell ref="D94:F94"/>
    <mergeCell ref="B40:C40"/>
    <mergeCell ref="D46:F49"/>
    <mergeCell ref="B35:C35"/>
    <mergeCell ref="A26:C26"/>
    <mergeCell ref="D36:F36"/>
    <mergeCell ref="D35:F35"/>
    <mergeCell ref="D38:F38"/>
    <mergeCell ref="B37:C37"/>
    <mergeCell ref="B47:C47"/>
    <mergeCell ref="B43:C43"/>
    <mergeCell ref="G3:G5"/>
    <mergeCell ref="B39:C39"/>
    <mergeCell ref="B8:C8"/>
    <mergeCell ref="B3:C5"/>
    <mergeCell ref="D13:F13"/>
    <mergeCell ref="D34:F34"/>
    <mergeCell ref="B36:C36"/>
    <mergeCell ref="B38:C38"/>
    <mergeCell ref="D30:F30"/>
    <mergeCell ref="B13:C13"/>
    <mergeCell ref="D20:F20"/>
    <mergeCell ref="D29:F29"/>
    <mergeCell ref="A6:C6"/>
    <mergeCell ref="B7:C7"/>
    <mergeCell ref="B24:C24"/>
    <mergeCell ref="B115:C115"/>
    <mergeCell ref="B9:C9"/>
    <mergeCell ref="A12:C12"/>
    <mergeCell ref="B10:C10"/>
    <mergeCell ref="D10:F10"/>
    <mergeCell ref="B124:F124"/>
    <mergeCell ref="B121:C121"/>
    <mergeCell ref="D121:F121"/>
    <mergeCell ref="B111:C111"/>
    <mergeCell ref="A112:C112"/>
    <mergeCell ref="B118:C118"/>
    <mergeCell ref="B117:C117"/>
    <mergeCell ref="D111:F111"/>
    <mergeCell ref="B114:C114"/>
    <mergeCell ref="B128:F128"/>
    <mergeCell ref="B103:C103"/>
    <mergeCell ref="B105:C105"/>
    <mergeCell ref="D99:F99"/>
    <mergeCell ref="D108:F108"/>
    <mergeCell ref="B108:C108"/>
    <mergeCell ref="D110:F110"/>
    <mergeCell ref="A123:C123"/>
    <mergeCell ref="B127:F127"/>
    <mergeCell ref="B126:F126"/>
    <mergeCell ref="B98:C98"/>
    <mergeCell ref="B85:C85"/>
    <mergeCell ref="B67:C67"/>
    <mergeCell ref="B84:C84"/>
    <mergeCell ref="B75:C75"/>
    <mergeCell ref="B74:C74"/>
    <mergeCell ref="B87:C87"/>
    <mergeCell ref="B80:C80"/>
    <mergeCell ref="B94:C94"/>
    <mergeCell ref="B78:C78"/>
    <mergeCell ref="D92:F92"/>
    <mergeCell ref="B95:C95"/>
    <mergeCell ref="G84:G85"/>
    <mergeCell ref="B52:C52"/>
    <mergeCell ref="B68:C68"/>
    <mergeCell ref="B77:C77"/>
    <mergeCell ref="B76:C76"/>
    <mergeCell ref="B70:C70"/>
    <mergeCell ref="D52:F52"/>
    <mergeCell ref="D70:F70"/>
    <mergeCell ref="D98:F98"/>
    <mergeCell ref="B102:C102"/>
    <mergeCell ref="A100:C100"/>
    <mergeCell ref="B81:C81"/>
    <mergeCell ref="B99:C99"/>
    <mergeCell ref="D75:F75"/>
    <mergeCell ref="B91:C91"/>
    <mergeCell ref="B79:C79"/>
    <mergeCell ref="B92:C92"/>
    <mergeCell ref="D95:F95"/>
    <mergeCell ref="B55:C55"/>
    <mergeCell ref="B53:C53"/>
    <mergeCell ref="B54:C54"/>
    <mergeCell ref="B57:C57"/>
    <mergeCell ref="B48:C48"/>
    <mergeCell ref="B49:C49"/>
    <mergeCell ref="B83:C83"/>
    <mergeCell ref="D83:F83"/>
    <mergeCell ref="B88:C88"/>
    <mergeCell ref="B97:C97"/>
    <mergeCell ref="D76:F76"/>
    <mergeCell ref="D89:F89"/>
    <mergeCell ref="B96:C96"/>
    <mergeCell ref="D96:F96"/>
    <mergeCell ref="B89:C89"/>
    <mergeCell ref="D81:F81"/>
    <mergeCell ref="D84:F84"/>
    <mergeCell ref="B28:C28"/>
    <mergeCell ref="B31:C31"/>
    <mergeCell ref="B42:C42"/>
    <mergeCell ref="B34:C34"/>
    <mergeCell ref="B56:C56"/>
    <mergeCell ref="D73:F73"/>
    <mergeCell ref="B33:C33"/>
    <mergeCell ref="B41:C41"/>
    <mergeCell ref="B46:C46"/>
    <mergeCell ref="D7:F7"/>
    <mergeCell ref="B129:F129"/>
    <mergeCell ref="D122:F122"/>
    <mergeCell ref="B104:C104"/>
    <mergeCell ref="B107:C107"/>
    <mergeCell ref="B110:C110"/>
    <mergeCell ref="D107:F107"/>
    <mergeCell ref="D71:F71"/>
    <mergeCell ref="B32:C32"/>
    <mergeCell ref="D77:F77"/>
    <mergeCell ref="D9:F9"/>
    <mergeCell ref="B27:C27"/>
    <mergeCell ref="B23:C23"/>
    <mergeCell ref="D22:F22"/>
    <mergeCell ref="D14:F14"/>
    <mergeCell ref="B25:C25"/>
    <mergeCell ref="D15:F15"/>
    <mergeCell ref="D16:F16"/>
    <mergeCell ref="D25:F25"/>
    <mergeCell ref="B15:C15"/>
    <mergeCell ref="B16:C16"/>
    <mergeCell ref="B19:C19"/>
    <mergeCell ref="D18:F18"/>
    <mergeCell ref="B18:C18"/>
    <mergeCell ref="D42:F42"/>
    <mergeCell ref="D31:F31"/>
    <mergeCell ref="D33:F33"/>
    <mergeCell ref="B30:C30"/>
    <mergeCell ref="B29:C29"/>
    <mergeCell ref="D39:F39"/>
    <mergeCell ref="B58:C58"/>
    <mergeCell ref="B59:C59"/>
    <mergeCell ref="B71:C71"/>
    <mergeCell ref="D43:F43"/>
    <mergeCell ref="B45:C45"/>
    <mergeCell ref="B50:C50"/>
    <mergeCell ref="B51:C51"/>
    <mergeCell ref="A61:C61"/>
    <mergeCell ref="D57:F57"/>
    <mergeCell ref="B64:C64"/>
    <mergeCell ref="D45:F45"/>
    <mergeCell ref="D74:F74"/>
    <mergeCell ref="D68:F68"/>
    <mergeCell ref="D67:F67"/>
    <mergeCell ref="G70:G71"/>
    <mergeCell ref="D64:F64"/>
    <mergeCell ref="B63:C63"/>
    <mergeCell ref="B60:C60"/>
    <mergeCell ref="G13:G16"/>
    <mergeCell ref="B14:C14"/>
    <mergeCell ref="D17:F17"/>
    <mergeCell ref="D19:F19"/>
    <mergeCell ref="B17:C17"/>
    <mergeCell ref="D60:F60"/>
    <mergeCell ref="G40:G41"/>
    <mergeCell ref="G46:G49"/>
  </mergeCells>
  <printOptions/>
  <pageMargins left="0.9" right="0.75" top="0.68" bottom="0.73" header="0.49" footer="0.59"/>
  <pageSetup fitToHeight="6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85" zoomScaleNormal="85" zoomScalePageLayoutView="0" workbookViewId="0" topLeftCell="A1">
      <selection activeCell="A88" sqref="A88"/>
    </sheetView>
  </sheetViews>
  <sheetFormatPr defaultColWidth="9.33203125" defaultRowHeight="10.5"/>
  <cols>
    <col min="1" max="1" width="36.83203125" style="0" customWidth="1"/>
    <col min="2" max="11" width="19.33203125" style="0" customWidth="1"/>
    <col min="13" max="13" width="11.33203125" style="0" customWidth="1"/>
  </cols>
  <sheetData>
    <row r="1" spans="1:11" ht="15">
      <c r="A1" s="47" t="s">
        <v>310</v>
      </c>
      <c r="B1" s="37"/>
      <c r="C1" s="37"/>
      <c r="D1" s="37"/>
      <c r="E1" s="39"/>
      <c r="F1" s="38"/>
      <c r="G1" s="39"/>
      <c r="H1" s="39"/>
      <c r="I1" s="38"/>
      <c r="J1" s="38"/>
      <c r="K1" s="39"/>
    </row>
    <row r="2" spans="1:11" ht="13.5">
      <c r="A2" s="54"/>
      <c r="B2" s="37"/>
      <c r="C2" s="37"/>
      <c r="D2" s="37"/>
      <c r="E2" s="39"/>
      <c r="F2" s="38"/>
      <c r="G2" s="39"/>
      <c r="H2" s="39"/>
      <c r="I2" s="38"/>
      <c r="J2" s="38"/>
      <c r="K2" s="39"/>
    </row>
    <row r="3" spans="1:11" ht="25.5">
      <c r="A3" s="48" t="s">
        <v>307</v>
      </c>
      <c r="B3" s="48" t="s">
        <v>311</v>
      </c>
      <c r="C3" s="211" t="s">
        <v>171</v>
      </c>
      <c r="D3" s="211" t="s">
        <v>312</v>
      </c>
      <c r="E3" s="211" t="s">
        <v>172</v>
      </c>
      <c r="F3" s="211" t="s">
        <v>224</v>
      </c>
      <c r="G3" s="211" t="s">
        <v>225</v>
      </c>
      <c r="H3" s="211" t="s">
        <v>398</v>
      </c>
      <c r="I3" s="211" t="s">
        <v>313</v>
      </c>
      <c r="J3" s="211" t="s">
        <v>308</v>
      </c>
      <c r="K3" s="211" t="s">
        <v>314</v>
      </c>
    </row>
    <row r="4" spans="1:13" ht="12">
      <c r="A4" s="40" t="s">
        <v>173</v>
      </c>
      <c r="B4" s="57">
        <v>40235.405999999995</v>
      </c>
      <c r="C4" s="212" t="s">
        <v>37</v>
      </c>
      <c r="D4" s="213">
        <v>321832.0018790399</v>
      </c>
      <c r="E4" s="212">
        <v>1</v>
      </c>
      <c r="F4" s="214">
        <v>0</v>
      </c>
      <c r="G4" s="214">
        <v>0</v>
      </c>
      <c r="H4" s="215">
        <v>1</v>
      </c>
      <c r="I4" s="216">
        <v>400</v>
      </c>
      <c r="J4" s="216">
        <f>B4/I4</f>
        <v>100.58851499999999</v>
      </c>
      <c r="K4" s="215">
        <v>0.75</v>
      </c>
      <c r="M4" s="112"/>
    </row>
    <row r="5" spans="1:13" ht="12.75">
      <c r="A5" s="58" t="s">
        <v>219</v>
      </c>
      <c r="B5" s="59"/>
      <c r="C5" s="217"/>
      <c r="D5" s="218"/>
      <c r="E5" s="217"/>
      <c r="F5" s="219"/>
      <c r="G5" s="219"/>
      <c r="H5" s="220"/>
      <c r="I5" s="221"/>
      <c r="J5" s="221"/>
      <c r="K5" s="220"/>
      <c r="M5" s="112"/>
    </row>
    <row r="6" spans="1:13" ht="12">
      <c r="A6" s="40" t="s">
        <v>174</v>
      </c>
      <c r="B6" s="57">
        <v>299.8812</v>
      </c>
      <c r="C6" s="222" t="s">
        <v>175</v>
      </c>
      <c r="D6" s="223">
        <v>4197.807185919999</v>
      </c>
      <c r="E6" s="222">
        <v>4</v>
      </c>
      <c r="F6" s="224">
        <v>279.9752</v>
      </c>
      <c r="G6" s="224">
        <v>0</v>
      </c>
      <c r="H6" s="225">
        <v>2.699814126394052</v>
      </c>
      <c r="I6" s="226">
        <v>50</v>
      </c>
      <c r="J6" s="216">
        <f>B6/I6</f>
        <v>5.997623999999999</v>
      </c>
      <c r="K6" s="225">
        <v>1.5</v>
      </c>
      <c r="M6" s="112"/>
    </row>
    <row r="7" spans="1:13" ht="12">
      <c r="A7" s="40" t="s">
        <v>274</v>
      </c>
      <c r="B7" s="57">
        <v>299.8812</v>
      </c>
      <c r="C7" s="222" t="s">
        <v>175</v>
      </c>
      <c r="D7" s="223">
        <v>4197.807185919999</v>
      </c>
      <c r="E7" s="222">
        <v>1</v>
      </c>
      <c r="F7" s="224">
        <v>489.9028</v>
      </c>
      <c r="G7" s="224">
        <v>0</v>
      </c>
      <c r="H7" s="225">
        <v>2.699814126394052</v>
      </c>
      <c r="I7" s="226">
        <v>50</v>
      </c>
      <c r="J7" s="226">
        <f aca="true" t="shared" si="0" ref="J7:J14">B7/I7</f>
        <v>5.997623999999999</v>
      </c>
      <c r="K7" s="225">
        <v>4</v>
      </c>
      <c r="M7" s="112"/>
    </row>
    <row r="8" spans="1:13" ht="12">
      <c r="A8" s="40" t="s">
        <v>176</v>
      </c>
      <c r="B8" s="57">
        <v>299.8812</v>
      </c>
      <c r="C8" s="222" t="s">
        <v>175</v>
      </c>
      <c r="D8" s="223">
        <v>4197.807185919999</v>
      </c>
      <c r="E8" s="222">
        <v>4</v>
      </c>
      <c r="F8" s="224">
        <v>209.9276</v>
      </c>
      <c r="G8" s="224">
        <v>0</v>
      </c>
      <c r="H8" s="225">
        <v>2.699814126394052</v>
      </c>
      <c r="I8" s="226">
        <v>50</v>
      </c>
      <c r="J8" s="226">
        <f t="shared" si="0"/>
        <v>5.997623999999999</v>
      </c>
      <c r="K8" s="225">
        <v>1.5</v>
      </c>
      <c r="M8" s="112"/>
    </row>
    <row r="9" spans="1:13" ht="12">
      <c r="A9" s="40" t="s">
        <v>273</v>
      </c>
      <c r="B9" s="57">
        <v>299.8812</v>
      </c>
      <c r="C9" s="222" t="s">
        <v>175</v>
      </c>
      <c r="D9" s="223">
        <v>4197.807185919999</v>
      </c>
      <c r="E9" s="222">
        <v>1</v>
      </c>
      <c r="F9" s="224">
        <v>489.9028</v>
      </c>
      <c r="G9" s="224">
        <v>0</v>
      </c>
      <c r="H9" s="225">
        <v>2.699814126394052</v>
      </c>
      <c r="I9" s="226">
        <v>50</v>
      </c>
      <c r="J9" s="226">
        <f t="shared" si="0"/>
        <v>5.997623999999999</v>
      </c>
      <c r="K9" s="225">
        <v>4</v>
      </c>
      <c r="M9" s="112"/>
    </row>
    <row r="10" spans="1:13" ht="12">
      <c r="A10" s="40" t="s">
        <v>272</v>
      </c>
      <c r="B10" s="57">
        <v>299.8812</v>
      </c>
      <c r="C10" s="222" t="s">
        <v>175</v>
      </c>
      <c r="D10" s="223">
        <v>4197.807185919999</v>
      </c>
      <c r="E10" s="222">
        <v>4</v>
      </c>
      <c r="F10" s="224">
        <v>279.9752</v>
      </c>
      <c r="G10" s="224">
        <v>0</v>
      </c>
      <c r="H10" s="225">
        <v>2.699814126394052</v>
      </c>
      <c r="I10" s="226">
        <v>50</v>
      </c>
      <c r="J10" s="226">
        <f t="shared" si="0"/>
        <v>5.997623999999999</v>
      </c>
      <c r="K10" s="225">
        <v>2</v>
      </c>
      <c r="M10" s="112"/>
    </row>
    <row r="11" spans="1:13" ht="12">
      <c r="A11" s="40" t="s">
        <v>177</v>
      </c>
      <c r="B11" s="57">
        <v>149.99439999999998</v>
      </c>
      <c r="C11" s="222" t="s">
        <v>175</v>
      </c>
      <c r="D11" s="223">
        <v>2099.6093439999995</v>
      </c>
      <c r="E11" s="222">
        <v>5</v>
      </c>
      <c r="F11" s="224">
        <v>139.9876</v>
      </c>
      <c r="G11" s="224">
        <v>31.8496</v>
      </c>
      <c r="H11" s="227">
        <v>1</v>
      </c>
      <c r="I11" s="226">
        <v>142.85714285714286</v>
      </c>
      <c r="J11" s="226">
        <f t="shared" si="0"/>
        <v>1.0499607999999998</v>
      </c>
      <c r="K11" s="225">
        <v>1.1</v>
      </c>
      <c r="M11" s="112"/>
    </row>
    <row r="12" spans="1:13" ht="12">
      <c r="A12" s="40" t="s">
        <v>271</v>
      </c>
      <c r="B12" s="57">
        <v>15868.9556</v>
      </c>
      <c r="C12" s="222" t="s">
        <v>175</v>
      </c>
      <c r="D12" s="223">
        <v>222132.31683583994</v>
      </c>
      <c r="E12" s="222">
        <v>1</v>
      </c>
      <c r="F12" s="224">
        <v>4409.2328</v>
      </c>
      <c r="G12" s="224">
        <v>673.8988</v>
      </c>
      <c r="H12" s="225">
        <v>1.27</v>
      </c>
      <c r="I12" s="226">
        <v>750</v>
      </c>
      <c r="J12" s="226">
        <f t="shared" si="0"/>
        <v>21.158607466666666</v>
      </c>
      <c r="K12" s="225">
        <v>0.1</v>
      </c>
      <c r="M12" s="112"/>
    </row>
    <row r="13" spans="1:13" ht="12">
      <c r="A13" s="40" t="s">
        <v>178</v>
      </c>
      <c r="B13" s="57">
        <v>6122.7627999999995</v>
      </c>
      <c r="C13" s="222" t="s">
        <v>175</v>
      </c>
      <c r="D13" s="223">
        <v>85706.05342207997</v>
      </c>
      <c r="E13" s="222">
        <v>1</v>
      </c>
      <c r="F13" s="224">
        <v>979.9132</v>
      </c>
      <c r="G13" s="224">
        <v>0</v>
      </c>
      <c r="H13" s="225">
        <v>1</v>
      </c>
      <c r="I13" s="226">
        <v>1000</v>
      </c>
      <c r="J13" s="226">
        <f t="shared" si="0"/>
        <v>6.122762799999999</v>
      </c>
      <c r="K13" s="225">
        <v>0</v>
      </c>
      <c r="M13" s="112"/>
    </row>
    <row r="14" spans="1:13" ht="12">
      <c r="A14" s="40" t="s">
        <v>270</v>
      </c>
      <c r="B14" s="57">
        <v>13295.163599999998</v>
      </c>
      <c r="C14" s="222" t="s">
        <v>175</v>
      </c>
      <c r="D14" s="223">
        <v>186104.78487039995</v>
      </c>
      <c r="E14" s="222">
        <v>1</v>
      </c>
      <c r="F14" s="224">
        <v>1189.8408</v>
      </c>
      <c r="G14" s="224">
        <v>327.3192</v>
      </c>
      <c r="H14" s="225">
        <v>1.12</v>
      </c>
      <c r="I14" s="226">
        <v>750</v>
      </c>
      <c r="J14" s="226">
        <f t="shared" si="0"/>
        <v>17.726884799999997</v>
      </c>
      <c r="K14" s="225">
        <v>1.3599999999999999</v>
      </c>
      <c r="M14" s="112"/>
    </row>
    <row r="15" spans="1:13" ht="12.75">
      <c r="A15" s="58" t="s">
        <v>220</v>
      </c>
      <c r="B15" s="59"/>
      <c r="C15" s="217"/>
      <c r="D15" s="218"/>
      <c r="E15" s="217"/>
      <c r="F15" s="219"/>
      <c r="G15" s="219"/>
      <c r="H15" s="220"/>
      <c r="I15" s="221"/>
      <c r="J15" s="221"/>
      <c r="K15" s="220"/>
      <c r="M15" s="112"/>
    </row>
    <row r="16" spans="1:13" ht="12">
      <c r="A16" s="40" t="s">
        <v>179</v>
      </c>
      <c r="B16" s="57">
        <v>599.7624</v>
      </c>
      <c r="C16" s="222" t="s">
        <v>175</v>
      </c>
      <c r="D16" s="223">
        <v>8395.261496319998</v>
      </c>
      <c r="E16" s="222">
        <v>1</v>
      </c>
      <c r="F16" s="224">
        <v>699.938</v>
      </c>
      <c r="G16" s="224">
        <v>0</v>
      </c>
      <c r="H16" s="225">
        <v>2.199814126394052</v>
      </c>
      <c r="I16" s="226">
        <v>200</v>
      </c>
      <c r="J16" s="226">
        <f aca="true" t="shared" si="1" ref="J16:J26">B16/I16</f>
        <v>2.9988119999999996</v>
      </c>
      <c r="K16" s="225">
        <v>4</v>
      </c>
      <c r="M16" s="112"/>
    </row>
    <row r="17" spans="1:13" ht="12">
      <c r="A17" s="40" t="s">
        <v>180</v>
      </c>
      <c r="B17" s="57">
        <v>599.7624</v>
      </c>
      <c r="C17" s="222" t="s">
        <v>175</v>
      </c>
      <c r="D17" s="223">
        <v>8395.261496319998</v>
      </c>
      <c r="E17" s="222">
        <v>5</v>
      </c>
      <c r="F17" s="224">
        <v>279.9752</v>
      </c>
      <c r="G17" s="224">
        <v>0</v>
      </c>
      <c r="H17" s="225">
        <v>2.199814126394052</v>
      </c>
      <c r="I17" s="226">
        <v>200</v>
      </c>
      <c r="J17" s="226">
        <f t="shared" si="1"/>
        <v>2.9988119999999996</v>
      </c>
      <c r="K17" s="225">
        <v>4</v>
      </c>
      <c r="M17" s="112"/>
    </row>
    <row r="18" spans="1:13" ht="12">
      <c r="A18" s="40" t="s">
        <v>181</v>
      </c>
      <c r="B18" s="57">
        <v>599.7624</v>
      </c>
      <c r="C18" s="222" t="s">
        <v>175</v>
      </c>
      <c r="D18" s="223">
        <v>8395.261496319998</v>
      </c>
      <c r="E18" s="222">
        <v>1</v>
      </c>
      <c r="F18" s="224">
        <v>419.9628</v>
      </c>
      <c r="G18" s="224">
        <v>0</v>
      </c>
      <c r="H18" s="225">
        <v>2.199814126394052</v>
      </c>
      <c r="I18" s="226">
        <v>200</v>
      </c>
      <c r="J18" s="226">
        <f t="shared" si="1"/>
        <v>2.9988119999999996</v>
      </c>
      <c r="K18" s="225">
        <v>4</v>
      </c>
      <c r="M18" s="112"/>
    </row>
    <row r="19" spans="1:13" ht="12">
      <c r="A19" s="40" t="s">
        <v>182</v>
      </c>
      <c r="B19" s="57">
        <v>2399.1572</v>
      </c>
      <c r="C19" s="222" t="s">
        <v>175</v>
      </c>
      <c r="D19" s="223">
        <v>33583.16323839999</v>
      </c>
      <c r="E19" s="222">
        <v>1</v>
      </c>
      <c r="F19" s="224">
        <v>0</v>
      </c>
      <c r="G19" s="224">
        <v>0</v>
      </c>
      <c r="H19" s="225">
        <v>2.199814126394052</v>
      </c>
      <c r="I19" s="226">
        <v>200</v>
      </c>
      <c r="J19" s="226">
        <f t="shared" si="1"/>
        <v>11.995786</v>
      </c>
      <c r="K19" s="225">
        <v>4</v>
      </c>
      <c r="M19" s="112"/>
    </row>
    <row r="20" spans="1:13" ht="12">
      <c r="A20" s="40" t="s">
        <v>183</v>
      </c>
      <c r="B20" s="57">
        <v>224.884</v>
      </c>
      <c r="C20" s="222" t="s">
        <v>175</v>
      </c>
      <c r="D20" s="223">
        <v>3148.002513919999</v>
      </c>
      <c r="E20" s="222">
        <v>5</v>
      </c>
      <c r="F20" s="224">
        <v>209.9276</v>
      </c>
      <c r="G20" s="224">
        <v>52.8316</v>
      </c>
      <c r="H20" s="225">
        <v>0.800185873605948</v>
      </c>
      <c r="I20" s="226">
        <v>200</v>
      </c>
      <c r="J20" s="226">
        <f t="shared" si="1"/>
        <v>1.12442</v>
      </c>
      <c r="K20" s="225">
        <v>3</v>
      </c>
      <c r="M20" s="112"/>
    </row>
    <row r="21" spans="1:13" ht="12">
      <c r="A21" s="40" t="s">
        <v>184</v>
      </c>
      <c r="B21" s="57">
        <v>299.8812</v>
      </c>
      <c r="C21" s="222" t="s">
        <v>175</v>
      </c>
      <c r="D21" s="223">
        <v>4197.807185919999</v>
      </c>
      <c r="E21" s="222">
        <v>1</v>
      </c>
      <c r="F21" s="224">
        <v>489.9028</v>
      </c>
      <c r="G21" s="224">
        <v>123.0944</v>
      </c>
      <c r="H21" s="225">
        <v>0.800185873605948</v>
      </c>
      <c r="I21" s="226">
        <v>200</v>
      </c>
      <c r="J21" s="226">
        <f t="shared" si="1"/>
        <v>1.4994059999999998</v>
      </c>
      <c r="K21" s="225">
        <v>3</v>
      </c>
      <c r="M21" s="112"/>
    </row>
    <row r="22" spans="1:13" ht="12">
      <c r="A22" s="40" t="s">
        <v>185</v>
      </c>
      <c r="B22" s="57">
        <v>224.884</v>
      </c>
      <c r="C22" s="222" t="s">
        <v>175</v>
      </c>
      <c r="D22" s="223">
        <v>3148.002513919999</v>
      </c>
      <c r="E22" s="222">
        <v>6</v>
      </c>
      <c r="F22" s="224">
        <v>209.9276</v>
      </c>
      <c r="G22" s="224">
        <v>52.8316</v>
      </c>
      <c r="H22" s="225">
        <v>0.800185873605948</v>
      </c>
      <c r="I22" s="226">
        <v>200</v>
      </c>
      <c r="J22" s="226">
        <f t="shared" si="1"/>
        <v>1.12442</v>
      </c>
      <c r="K22" s="225">
        <v>3</v>
      </c>
      <c r="M22" s="112"/>
    </row>
    <row r="23" spans="1:13" ht="12">
      <c r="A23" s="40" t="s">
        <v>186</v>
      </c>
      <c r="B23" s="57">
        <v>6649.2496</v>
      </c>
      <c r="C23" s="222" t="s">
        <v>175</v>
      </c>
      <c r="D23" s="223">
        <v>93075.50578175997</v>
      </c>
      <c r="E23" s="222">
        <v>1</v>
      </c>
      <c r="F23" s="224">
        <v>2309.9568</v>
      </c>
      <c r="G23" s="224">
        <v>269.32280000000003</v>
      </c>
      <c r="H23" s="225">
        <v>0.800185873605948</v>
      </c>
      <c r="I23" s="226">
        <v>200</v>
      </c>
      <c r="J23" s="226">
        <f t="shared" si="1"/>
        <v>33.246248</v>
      </c>
      <c r="K23" s="225">
        <v>3</v>
      </c>
      <c r="M23" s="112"/>
    </row>
    <row r="24" spans="1:13" ht="12">
      <c r="A24" s="40" t="s">
        <v>269</v>
      </c>
      <c r="B24" s="57">
        <v>7195.9652</v>
      </c>
      <c r="C24" s="222" t="s">
        <v>175</v>
      </c>
      <c r="D24" s="223">
        <v>100728.67005951998</v>
      </c>
      <c r="E24" s="222">
        <v>1</v>
      </c>
      <c r="F24" s="224">
        <v>0</v>
      </c>
      <c r="G24" s="224">
        <v>0</v>
      </c>
      <c r="H24" s="225">
        <v>1</v>
      </c>
      <c r="I24" s="226">
        <v>750</v>
      </c>
      <c r="J24" s="226">
        <f t="shared" si="1"/>
        <v>9.594620266666666</v>
      </c>
      <c r="K24" s="225">
        <v>2</v>
      </c>
      <c r="M24" s="112"/>
    </row>
    <row r="25" spans="1:13" ht="12">
      <c r="A25" s="40" t="s">
        <v>187</v>
      </c>
      <c r="B25" s="57">
        <v>6122.7627999999995</v>
      </c>
      <c r="C25" s="222" t="s">
        <v>175</v>
      </c>
      <c r="D25" s="223">
        <v>85706.05342207997</v>
      </c>
      <c r="E25" s="222">
        <v>1</v>
      </c>
      <c r="F25" s="224">
        <v>979.9132</v>
      </c>
      <c r="G25" s="224">
        <v>0</v>
      </c>
      <c r="H25" s="225">
        <v>1</v>
      </c>
      <c r="I25" s="226">
        <v>1000</v>
      </c>
      <c r="J25" s="226">
        <f t="shared" si="1"/>
        <v>6.122762799999999</v>
      </c>
      <c r="K25" s="225">
        <v>0</v>
      </c>
      <c r="M25" s="112"/>
    </row>
    <row r="26" spans="1:13" ht="12">
      <c r="A26" s="40" t="s">
        <v>268</v>
      </c>
      <c r="B26" s="57">
        <v>10896.0064</v>
      </c>
      <c r="C26" s="222" t="s">
        <v>175</v>
      </c>
      <c r="D26" s="223">
        <v>152521.26875647996</v>
      </c>
      <c r="E26" s="222">
        <v>1</v>
      </c>
      <c r="F26" s="224">
        <v>1959.8264</v>
      </c>
      <c r="G26" s="224">
        <v>384.77759999999995</v>
      </c>
      <c r="H26" s="225">
        <v>1.18</v>
      </c>
      <c r="I26" s="226">
        <v>750</v>
      </c>
      <c r="J26" s="226">
        <f t="shared" si="1"/>
        <v>14.528008533333333</v>
      </c>
      <c r="K26" s="225">
        <v>1.04</v>
      </c>
      <c r="M26" s="112"/>
    </row>
    <row r="27" spans="1:13" ht="12.75">
      <c r="A27" s="58" t="s">
        <v>221</v>
      </c>
      <c r="B27" s="59"/>
      <c r="C27" s="217"/>
      <c r="D27" s="218"/>
      <c r="E27" s="217"/>
      <c r="F27" s="219"/>
      <c r="G27" s="219"/>
      <c r="H27" s="220"/>
      <c r="I27" s="221"/>
      <c r="J27" s="221"/>
      <c r="K27" s="220"/>
      <c r="M27" s="112"/>
    </row>
    <row r="28" spans="1:13" ht="12">
      <c r="A28" s="40" t="s">
        <v>188</v>
      </c>
      <c r="B28" s="57">
        <v>224.884</v>
      </c>
      <c r="C28" s="222" t="s">
        <v>175</v>
      </c>
      <c r="D28" s="223">
        <v>3148.002513919999</v>
      </c>
      <c r="E28" s="222">
        <v>10</v>
      </c>
      <c r="F28" s="224">
        <v>209.9276</v>
      </c>
      <c r="G28" s="224">
        <v>52.8316</v>
      </c>
      <c r="H28" s="225">
        <v>0.699814126394052</v>
      </c>
      <c r="I28" s="228">
        <v>200</v>
      </c>
      <c r="J28" s="226">
        <f aca="true" t="shared" si="2" ref="J28:J40">B28/I28</f>
        <v>1.12442</v>
      </c>
      <c r="K28" s="225">
        <v>2</v>
      </c>
      <c r="M28" s="112"/>
    </row>
    <row r="29" spans="1:13" ht="12">
      <c r="A29" s="40" t="s">
        <v>189</v>
      </c>
      <c r="B29" s="57">
        <v>374.87840000000006</v>
      </c>
      <c r="C29" s="222" t="s">
        <v>175</v>
      </c>
      <c r="D29" s="223">
        <v>5247.611857919999</v>
      </c>
      <c r="E29" s="222">
        <v>1</v>
      </c>
      <c r="F29" s="224">
        <v>559.9504</v>
      </c>
      <c r="G29" s="224">
        <v>140.7408</v>
      </c>
      <c r="H29" s="225">
        <v>0.699814126394052</v>
      </c>
      <c r="I29" s="228">
        <v>200</v>
      </c>
      <c r="J29" s="226">
        <f t="shared" si="2"/>
        <v>1.8743920000000003</v>
      </c>
      <c r="K29" s="225">
        <v>2</v>
      </c>
      <c r="M29" s="112"/>
    </row>
    <row r="30" spans="1:13" ht="12">
      <c r="A30" s="40" t="s">
        <v>190</v>
      </c>
      <c r="B30" s="57">
        <v>217.4596</v>
      </c>
      <c r="C30" s="222" t="s">
        <v>175</v>
      </c>
      <c r="D30" s="223">
        <v>3043.9042355199995</v>
      </c>
      <c r="E30" s="222">
        <v>10</v>
      </c>
      <c r="F30" s="224">
        <v>203.0412</v>
      </c>
      <c r="G30" s="224">
        <v>51.0024</v>
      </c>
      <c r="H30" s="225">
        <v>0.699814126394052</v>
      </c>
      <c r="I30" s="226">
        <v>200</v>
      </c>
      <c r="J30" s="226">
        <f t="shared" si="2"/>
        <v>1.0872979999999999</v>
      </c>
      <c r="K30" s="225">
        <v>2</v>
      </c>
      <c r="M30" s="112"/>
    </row>
    <row r="31" spans="1:13" ht="12">
      <c r="A31" s="40" t="s">
        <v>191</v>
      </c>
      <c r="B31" s="57">
        <v>374.87840000000006</v>
      </c>
      <c r="C31" s="222" t="s">
        <v>175</v>
      </c>
      <c r="D31" s="223">
        <v>5247.611857919999</v>
      </c>
      <c r="E31" s="222">
        <v>1</v>
      </c>
      <c r="F31" s="224">
        <v>559.9504</v>
      </c>
      <c r="G31" s="224">
        <v>140.7408</v>
      </c>
      <c r="H31" s="225">
        <v>0.699814126394052</v>
      </c>
      <c r="I31" s="226">
        <v>200</v>
      </c>
      <c r="J31" s="226">
        <f t="shared" si="2"/>
        <v>1.8743920000000003</v>
      </c>
      <c r="K31" s="225">
        <v>2</v>
      </c>
      <c r="M31" s="112"/>
    </row>
    <row r="32" spans="1:13" ht="12">
      <c r="A32" s="40" t="s">
        <v>192</v>
      </c>
      <c r="B32" s="57">
        <v>224.884</v>
      </c>
      <c r="C32" s="222" t="s">
        <v>175</v>
      </c>
      <c r="D32" s="223">
        <v>3148.002513919999</v>
      </c>
      <c r="E32" s="222">
        <v>10</v>
      </c>
      <c r="F32" s="224">
        <v>209.9276</v>
      </c>
      <c r="G32" s="224">
        <v>52.8316</v>
      </c>
      <c r="H32" s="225">
        <v>0.699814126394052</v>
      </c>
      <c r="I32" s="226">
        <v>200</v>
      </c>
      <c r="J32" s="226">
        <f t="shared" si="2"/>
        <v>1.12442</v>
      </c>
      <c r="K32" s="225">
        <v>2</v>
      </c>
      <c r="M32" s="112"/>
    </row>
    <row r="33" spans="1:13" ht="12">
      <c r="A33" s="40" t="s">
        <v>193</v>
      </c>
      <c r="B33" s="57">
        <v>5248.0824</v>
      </c>
      <c r="C33" s="222" t="s">
        <v>175</v>
      </c>
      <c r="D33" s="223">
        <v>73462.33150463998</v>
      </c>
      <c r="E33" s="222">
        <v>1</v>
      </c>
      <c r="F33" s="224">
        <v>0</v>
      </c>
      <c r="G33" s="224">
        <v>0</v>
      </c>
      <c r="H33" s="225">
        <v>0.8996282527881041</v>
      </c>
      <c r="I33" s="226">
        <v>200</v>
      </c>
      <c r="J33" s="226">
        <f t="shared" si="2"/>
        <v>26.240412000000003</v>
      </c>
      <c r="K33" s="225">
        <v>1.5</v>
      </c>
      <c r="M33" s="112"/>
    </row>
    <row r="34" spans="1:13" ht="12">
      <c r="A34" s="40" t="s">
        <v>194</v>
      </c>
      <c r="B34" s="57">
        <v>299.8812</v>
      </c>
      <c r="C34" s="222" t="s">
        <v>175</v>
      </c>
      <c r="D34" s="223">
        <v>4197.807185919999</v>
      </c>
      <c r="E34" s="222">
        <v>1</v>
      </c>
      <c r="F34" s="224">
        <v>489.9028</v>
      </c>
      <c r="G34" s="224">
        <v>123.0944</v>
      </c>
      <c r="H34" s="225">
        <v>0.699814126394052</v>
      </c>
      <c r="I34" s="226">
        <v>200</v>
      </c>
      <c r="J34" s="226">
        <f t="shared" si="2"/>
        <v>1.4994059999999998</v>
      </c>
      <c r="K34" s="225">
        <v>2</v>
      </c>
      <c r="M34" s="112"/>
    </row>
    <row r="35" spans="1:13" ht="12">
      <c r="A35" s="40" t="s">
        <v>195</v>
      </c>
      <c r="B35" s="57">
        <v>217.4596</v>
      </c>
      <c r="C35" s="222" t="s">
        <v>175</v>
      </c>
      <c r="D35" s="223">
        <v>3043.9042355199995</v>
      </c>
      <c r="E35" s="222">
        <v>10</v>
      </c>
      <c r="F35" s="224">
        <v>203.0412</v>
      </c>
      <c r="G35" s="224">
        <v>51.0024</v>
      </c>
      <c r="H35" s="225">
        <v>0.699814126394052</v>
      </c>
      <c r="I35" s="226">
        <v>200</v>
      </c>
      <c r="J35" s="226">
        <f t="shared" si="2"/>
        <v>1.0872979999999999</v>
      </c>
      <c r="K35" s="225">
        <v>2</v>
      </c>
      <c r="M35" s="112"/>
    </row>
    <row r="36" spans="1:13" ht="12">
      <c r="A36" s="40" t="s">
        <v>196</v>
      </c>
      <c r="B36" s="57">
        <v>299.8812</v>
      </c>
      <c r="C36" s="222" t="s">
        <v>175</v>
      </c>
      <c r="D36" s="223">
        <v>4197.807185919999</v>
      </c>
      <c r="E36" s="222">
        <v>1</v>
      </c>
      <c r="F36" s="224">
        <v>489.9028</v>
      </c>
      <c r="G36" s="224">
        <v>123.0944</v>
      </c>
      <c r="H36" s="225">
        <v>0.699814126394052</v>
      </c>
      <c r="I36" s="226">
        <v>200</v>
      </c>
      <c r="J36" s="226">
        <f t="shared" si="2"/>
        <v>1.4994059999999998</v>
      </c>
      <c r="K36" s="225">
        <v>2</v>
      </c>
      <c r="M36" s="112"/>
    </row>
    <row r="37" spans="1:13" ht="12">
      <c r="A37" s="40" t="s">
        <v>267</v>
      </c>
      <c r="B37" s="57">
        <v>9746.408</v>
      </c>
      <c r="C37" s="222" t="s">
        <v>175</v>
      </c>
      <c r="D37" s="223">
        <v>136430.49791999997</v>
      </c>
      <c r="E37" s="222">
        <v>1</v>
      </c>
      <c r="F37" s="224">
        <v>419.9628</v>
      </c>
      <c r="G37" s="224">
        <v>0</v>
      </c>
      <c r="H37" s="225">
        <v>1.18</v>
      </c>
      <c r="I37" s="226">
        <v>750</v>
      </c>
      <c r="J37" s="226">
        <f t="shared" si="2"/>
        <v>12.995210666666665</v>
      </c>
      <c r="K37" s="225">
        <v>1.04</v>
      </c>
      <c r="M37" s="112"/>
    </row>
    <row r="38" spans="1:13" ht="12">
      <c r="A38" s="40" t="s">
        <v>197</v>
      </c>
      <c r="B38" s="57">
        <v>2848.9251999999997</v>
      </c>
      <c r="C38" s="222" t="s">
        <v>175</v>
      </c>
      <c r="D38" s="223">
        <v>39854.819855359994</v>
      </c>
      <c r="E38" s="222">
        <v>1</v>
      </c>
      <c r="F38" s="224">
        <v>0</v>
      </c>
      <c r="G38" s="224">
        <v>0</v>
      </c>
      <c r="H38" s="225">
        <v>1.399628252788104</v>
      </c>
      <c r="I38" s="226">
        <v>200</v>
      </c>
      <c r="J38" s="226">
        <f t="shared" si="2"/>
        <v>14.244625999999998</v>
      </c>
      <c r="K38" s="225">
        <v>4</v>
      </c>
      <c r="M38" s="112"/>
    </row>
    <row r="39" spans="1:13" ht="12">
      <c r="A39" s="40" t="s">
        <v>198</v>
      </c>
      <c r="B39" s="57">
        <v>6097.7996</v>
      </c>
      <c r="C39" s="222" t="s">
        <v>175</v>
      </c>
      <c r="D39" s="223">
        <v>85356.35378175999</v>
      </c>
      <c r="E39" s="222">
        <v>1</v>
      </c>
      <c r="F39" s="224">
        <v>489.9028</v>
      </c>
      <c r="G39" s="224">
        <v>0</v>
      </c>
      <c r="H39" s="225">
        <v>1</v>
      </c>
      <c r="I39" s="226">
        <v>1000</v>
      </c>
      <c r="J39" s="226">
        <f t="shared" si="2"/>
        <v>6.0977996</v>
      </c>
      <c r="K39" s="225">
        <v>0</v>
      </c>
      <c r="M39" s="112"/>
    </row>
    <row r="40" spans="1:13" ht="12">
      <c r="A40" s="40" t="s">
        <v>199</v>
      </c>
      <c r="B40" s="57">
        <v>6097.7996</v>
      </c>
      <c r="C40" s="222" t="s">
        <v>175</v>
      </c>
      <c r="D40" s="223">
        <v>85356.35378175999</v>
      </c>
      <c r="E40" s="222">
        <v>1</v>
      </c>
      <c r="F40" s="224">
        <v>907.3908</v>
      </c>
      <c r="G40" s="224">
        <v>0</v>
      </c>
      <c r="H40" s="225">
        <v>1</v>
      </c>
      <c r="I40" s="226">
        <v>1000</v>
      </c>
      <c r="J40" s="226">
        <f t="shared" si="2"/>
        <v>6.0977996</v>
      </c>
      <c r="K40" s="225">
        <v>0</v>
      </c>
      <c r="M40" s="112"/>
    </row>
    <row r="41" spans="1:13" ht="12.75">
      <c r="A41" s="58" t="s">
        <v>222</v>
      </c>
      <c r="B41" s="59"/>
      <c r="C41" s="217"/>
      <c r="D41" s="218"/>
      <c r="E41" s="217"/>
      <c r="F41" s="219"/>
      <c r="G41" s="219"/>
      <c r="H41" s="220"/>
      <c r="I41" s="221"/>
      <c r="J41" s="221"/>
      <c r="K41" s="220"/>
      <c r="M41" s="112"/>
    </row>
    <row r="42" spans="1:13" ht="12">
      <c r="A42" s="40" t="s">
        <v>200</v>
      </c>
      <c r="B42" s="57">
        <v>224.884</v>
      </c>
      <c r="C42" s="222" t="s">
        <v>175</v>
      </c>
      <c r="D42" s="223">
        <v>3148.002513919999</v>
      </c>
      <c r="E42" s="222">
        <v>10</v>
      </c>
      <c r="F42" s="224">
        <v>209.9276</v>
      </c>
      <c r="G42" s="224">
        <v>52.8316</v>
      </c>
      <c r="H42" s="225">
        <v>0.699814126394052</v>
      </c>
      <c r="I42" s="226">
        <v>200</v>
      </c>
      <c r="J42" s="226">
        <f aca="true" t="shared" si="3" ref="J42:J54">B42/I42</f>
        <v>1.12442</v>
      </c>
      <c r="K42" s="225">
        <v>2</v>
      </c>
      <c r="M42" s="112"/>
    </row>
    <row r="43" spans="1:13" ht="12">
      <c r="A43" s="40" t="s">
        <v>201</v>
      </c>
      <c r="B43" s="57">
        <v>374.87840000000006</v>
      </c>
      <c r="C43" s="222" t="s">
        <v>175</v>
      </c>
      <c r="D43" s="223">
        <v>5247.611857919999</v>
      </c>
      <c r="E43" s="222">
        <v>1</v>
      </c>
      <c r="F43" s="224">
        <v>559.9504</v>
      </c>
      <c r="G43" s="224">
        <v>140.7408</v>
      </c>
      <c r="H43" s="225">
        <v>0.699814126394052</v>
      </c>
      <c r="I43" s="226">
        <v>200</v>
      </c>
      <c r="J43" s="226">
        <f t="shared" si="3"/>
        <v>1.8743920000000003</v>
      </c>
      <c r="K43" s="225">
        <v>2</v>
      </c>
      <c r="M43" s="112"/>
    </row>
    <row r="44" spans="1:13" ht="12">
      <c r="A44" s="40" t="s">
        <v>202</v>
      </c>
      <c r="B44" s="57">
        <v>217.4596</v>
      </c>
      <c r="C44" s="222" t="s">
        <v>175</v>
      </c>
      <c r="D44" s="223">
        <v>3043.9042355199995</v>
      </c>
      <c r="E44" s="222">
        <v>10</v>
      </c>
      <c r="F44" s="224">
        <v>203.0412</v>
      </c>
      <c r="G44" s="224">
        <v>51.0024</v>
      </c>
      <c r="H44" s="225">
        <v>0.699814126394052</v>
      </c>
      <c r="I44" s="226">
        <v>200</v>
      </c>
      <c r="J44" s="226">
        <f t="shared" si="3"/>
        <v>1.0872979999999999</v>
      </c>
      <c r="K44" s="225">
        <v>2</v>
      </c>
      <c r="M44" s="112"/>
    </row>
    <row r="45" spans="1:13" ht="12">
      <c r="A45" s="40" t="s">
        <v>203</v>
      </c>
      <c r="B45" s="57">
        <v>374.87840000000006</v>
      </c>
      <c r="C45" s="222" t="s">
        <v>175</v>
      </c>
      <c r="D45" s="223">
        <v>5247.611857919999</v>
      </c>
      <c r="E45" s="222">
        <v>1</v>
      </c>
      <c r="F45" s="224">
        <v>559.9504</v>
      </c>
      <c r="G45" s="224">
        <v>140.7408</v>
      </c>
      <c r="H45" s="225">
        <v>0.699814126394052</v>
      </c>
      <c r="I45" s="226">
        <v>200</v>
      </c>
      <c r="J45" s="226">
        <f t="shared" si="3"/>
        <v>1.8743920000000003</v>
      </c>
      <c r="K45" s="225">
        <v>2</v>
      </c>
      <c r="M45" s="112"/>
    </row>
    <row r="46" spans="1:13" ht="12">
      <c r="A46" s="40" t="s">
        <v>204</v>
      </c>
      <c r="B46" s="57">
        <v>224.884</v>
      </c>
      <c r="C46" s="222" t="s">
        <v>175</v>
      </c>
      <c r="D46" s="223">
        <v>3148.002513919999</v>
      </c>
      <c r="E46" s="222">
        <v>10</v>
      </c>
      <c r="F46" s="224">
        <v>209.9276</v>
      </c>
      <c r="G46" s="224">
        <v>52.8316</v>
      </c>
      <c r="H46" s="225">
        <v>0.699814126394052</v>
      </c>
      <c r="I46" s="226">
        <v>200</v>
      </c>
      <c r="J46" s="226">
        <f t="shared" si="3"/>
        <v>1.12442</v>
      </c>
      <c r="K46" s="225">
        <v>2</v>
      </c>
      <c r="M46" s="112"/>
    </row>
    <row r="47" spans="1:13" ht="12">
      <c r="A47" s="40" t="s">
        <v>205</v>
      </c>
      <c r="B47" s="57">
        <v>5248.0824</v>
      </c>
      <c r="C47" s="222" t="s">
        <v>175</v>
      </c>
      <c r="D47" s="223">
        <v>73462.33150463998</v>
      </c>
      <c r="E47" s="222">
        <v>1</v>
      </c>
      <c r="F47" s="224">
        <v>0</v>
      </c>
      <c r="G47" s="224">
        <v>0</v>
      </c>
      <c r="H47" s="225">
        <v>0.3996282527881041</v>
      </c>
      <c r="I47" s="226">
        <v>200</v>
      </c>
      <c r="J47" s="226">
        <f t="shared" si="3"/>
        <v>26.240412000000003</v>
      </c>
      <c r="K47" s="225">
        <v>10</v>
      </c>
      <c r="M47" s="112"/>
    </row>
    <row r="48" spans="1:13" ht="12">
      <c r="A48" s="40" t="s">
        <v>206</v>
      </c>
      <c r="B48" s="57">
        <v>299.8812</v>
      </c>
      <c r="C48" s="222" t="s">
        <v>175</v>
      </c>
      <c r="D48" s="223">
        <v>4197.807185919999</v>
      </c>
      <c r="E48" s="222">
        <v>1</v>
      </c>
      <c r="F48" s="224">
        <v>489.9028</v>
      </c>
      <c r="G48" s="224">
        <v>123.0944</v>
      </c>
      <c r="H48" s="225">
        <v>0.699814126394052</v>
      </c>
      <c r="I48" s="226">
        <v>200</v>
      </c>
      <c r="J48" s="226">
        <f t="shared" si="3"/>
        <v>1.4994059999999998</v>
      </c>
      <c r="K48" s="225">
        <v>2</v>
      </c>
      <c r="M48" s="112"/>
    </row>
    <row r="49" spans="1:13" ht="12">
      <c r="A49" s="40" t="s">
        <v>207</v>
      </c>
      <c r="B49" s="57">
        <v>217.4596</v>
      </c>
      <c r="C49" s="222" t="s">
        <v>175</v>
      </c>
      <c r="D49" s="223">
        <v>3043.9042355199995</v>
      </c>
      <c r="E49" s="222">
        <v>10</v>
      </c>
      <c r="F49" s="224">
        <v>203.0412</v>
      </c>
      <c r="G49" s="224">
        <v>51.0024</v>
      </c>
      <c r="H49" s="225">
        <v>0.699814126394052</v>
      </c>
      <c r="I49" s="226">
        <v>200</v>
      </c>
      <c r="J49" s="226">
        <f t="shared" si="3"/>
        <v>1.0872979999999999</v>
      </c>
      <c r="K49" s="225">
        <v>2</v>
      </c>
      <c r="M49" s="112"/>
    </row>
    <row r="50" spans="1:13" ht="12">
      <c r="A50" s="40" t="s">
        <v>208</v>
      </c>
      <c r="B50" s="57">
        <v>299.8812</v>
      </c>
      <c r="C50" s="222" t="s">
        <v>175</v>
      </c>
      <c r="D50" s="223">
        <v>4197.807185919999</v>
      </c>
      <c r="E50" s="222">
        <v>1</v>
      </c>
      <c r="F50" s="224">
        <v>489.9028</v>
      </c>
      <c r="G50" s="224">
        <v>123.0944</v>
      </c>
      <c r="H50" s="225">
        <v>0.699814126394052</v>
      </c>
      <c r="I50" s="226">
        <v>200</v>
      </c>
      <c r="J50" s="226">
        <f t="shared" si="3"/>
        <v>1.4994059999999998</v>
      </c>
      <c r="K50" s="225">
        <v>2</v>
      </c>
      <c r="M50" s="112"/>
    </row>
    <row r="51" spans="1:13" ht="12">
      <c r="A51" s="40" t="s">
        <v>266</v>
      </c>
      <c r="B51" s="57">
        <v>9746.408</v>
      </c>
      <c r="C51" s="222" t="s">
        <v>175</v>
      </c>
      <c r="D51" s="223">
        <v>136429.43929343997</v>
      </c>
      <c r="E51" s="222">
        <v>1</v>
      </c>
      <c r="F51" s="224">
        <v>419.9628</v>
      </c>
      <c r="G51" s="224">
        <v>0</v>
      </c>
      <c r="H51" s="225">
        <v>1.18</v>
      </c>
      <c r="I51" s="226">
        <v>750</v>
      </c>
      <c r="J51" s="226">
        <f t="shared" si="3"/>
        <v>12.995210666666665</v>
      </c>
      <c r="K51" s="225">
        <v>1.04</v>
      </c>
      <c r="M51" s="112"/>
    </row>
    <row r="52" spans="1:13" ht="12">
      <c r="A52" s="40" t="s">
        <v>209</v>
      </c>
      <c r="B52" s="57">
        <v>2848.9251999999997</v>
      </c>
      <c r="C52" s="222" t="s">
        <v>175</v>
      </c>
      <c r="D52" s="223">
        <v>39854.819855359994</v>
      </c>
      <c r="E52" s="222">
        <v>1</v>
      </c>
      <c r="F52" s="224">
        <v>0</v>
      </c>
      <c r="G52" s="224">
        <v>0</v>
      </c>
      <c r="H52" s="225">
        <v>1.399628252788104</v>
      </c>
      <c r="I52" s="226">
        <v>200</v>
      </c>
      <c r="J52" s="226">
        <f t="shared" si="3"/>
        <v>14.244625999999998</v>
      </c>
      <c r="K52" s="225">
        <v>4</v>
      </c>
      <c r="M52" s="112"/>
    </row>
    <row r="53" spans="1:13" ht="12">
      <c r="A53" s="40" t="s">
        <v>210</v>
      </c>
      <c r="B53" s="57">
        <v>6097.7996</v>
      </c>
      <c r="C53" s="222" t="s">
        <v>175</v>
      </c>
      <c r="D53" s="223">
        <v>85356.35378175999</v>
      </c>
      <c r="E53" s="222">
        <v>1</v>
      </c>
      <c r="F53" s="224">
        <v>489.9028</v>
      </c>
      <c r="G53" s="224">
        <v>0</v>
      </c>
      <c r="H53" s="225">
        <v>1</v>
      </c>
      <c r="I53" s="228">
        <v>1000</v>
      </c>
      <c r="J53" s="226">
        <f t="shared" si="3"/>
        <v>6.0977996</v>
      </c>
      <c r="K53" s="225">
        <v>0</v>
      </c>
      <c r="M53" s="112"/>
    </row>
    <row r="54" spans="1:13" ht="12">
      <c r="A54" s="40" t="s">
        <v>211</v>
      </c>
      <c r="B54" s="57">
        <v>6097.7996</v>
      </c>
      <c r="C54" s="222" t="s">
        <v>175</v>
      </c>
      <c r="D54" s="223">
        <v>85356.35378175999</v>
      </c>
      <c r="E54" s="222">
        <v>1</v>
      </c>
      <c r="F54" s="224">
        <v>907.3908</v>
      </c>
      <c r="G54" s="224">
        <v>0</v>
      </c>
      <c r="H54" s="225">
        <v>1</v>
      </c>
      <c r="I54" s="228">
        <v>1000</v>
      </c>
      <c r="J54" s="226">
        <f t="shared" si="3"/>
        <v>6.0977996</v>
      </c>
      <c r="K54" s="225">
        <v>0</v>
      </c>
      <c r="M54" s="112"/>
    </row>
    <row r="55" spans="1:13" ht="12.75">
      <c r="A55" s="58" t="s">
        <v>223</v>
      </c>
      <c r="B55" s="59"/>
      <c r="C55" s="217"/>
      <c r="D55" s="218"/>
      <c r="E55" s="217"/>
      <c r="F55" s="219"/>
      <c r="G55" s="219"/>
      <c r="H55" s="220"/>
      <c r="I55" s="221"/>
      <c r="J55" s="221"/>
      <c r="K55" s="220"/>
      <c r="M55" s="112"/>
    </row>
    <row r="56" spans="1:13" ht="12">
      <c r="A56" s="40" t="s">
        <v>212</v>
      </c>
      <c r="B56" s="57">
        <v>7497.245199999999</v>
      </c>
      <c r="C56" s="222" t="s">
        <v>175</v>
      </c>
      <c r="D56" s="223">
        <v>104946.59115007997</v>
      </c>
      <c r="E56" s="222">
        <v>1</v>
      </c>
      <c r="F56" s="224">
        <v>2449.7291999999998</v>
      </c>
      <c r="G56" s="224">
        <v>384.77759999999995</v>
      </c>
      <c r="H56" s="225">
        <v>0.8996282527881041</v>
      </c>
      <c r="I56" s="226">
        <v>100</v>
      </c>
      <c r="J56" s="226">
        <f aca="true" t="shared" si="4" ref="J56:J63">B56/I56</f>
        <v>74.97245199999999</v>
      </c>
      <c r="K56" s="225">
        <v>1</v>
      </c>
      <c r="M56" s="112"/>
    </row>
    <row r="57" spans="1:13" ht="12">
      <c r="A57" s="40" t="s">
        <v>265</v>
      </c>
      <c r="B57" s="57">
        <v>11195.8876</v>
      </c>
      <c r="C57" s="222" t="s">
        <v>175</v>
      </c>
      <c r="D57" s="223">
        <v>156720.13456895994</v>
      </c>
      <c r="E57" s="222">
        <v>1</v>
      </c>
      <c r="F57" s="224">
        <v>1119.9008</v>
      </c>
      <c r="G57" s="224">
        <v>0</v>
      </c>
      <c r="H57" s="225">
        <v>1.18</v>
      </c>
      <c r="I57" s="226">
        <v>750</v>
      </c>
      <c r="J57" s="226">
        <f t="shared" si="4"/>
        <v>14.927850133333333</v>
      </c>
      <c r="K57" s="225">
        <v>1.04</v>
      </c>
      <c r="M57" s="112"/>
    </row>
    <row r="58" spans="1:13" ht="12">
      <c r="A58" s="40" t="s">
        <v>213</v>
      </c>
      <c r="B58" s="57">
        <v>9996.362799999999</v>
      </c>
      <c r="C58" s="222" t="s">
        <v>175</v>
      </c>
      <c r="D58" s="223">
        <v>139928.20007423995</v>
      </c>
      <c r="E58" s="222">
        <v>1</v>
      </c>
      <c r="F58" s="224">
        <v>2799.752</v>
      </c>
      <c r="G58" s="224">
        <v>0</v>
      </c>
      <c r="H58" s="225">
        <v>1.199814126394052</v>
      </c>
      <c r="I58" s="226">
        <v>200</v>
      </c>
      <c r="J58" s="226">
        <f t="shared" si="4"/>
        <v>49.98181399999999</v>
      </c>
      <c r="K58" s="225">
        <v>22.63</v>
      </c>
      <c r="M58" s="112"/>
    </row>
    <row r="59" spans="1:13" ht="12">
      <c r="A59" s="40" t="s">
        <v>214</v>
      </c>
      <c r="B59" s="57">
        <v>749.972</v>
      </c>
      <c r="C59" s="222" t="s">
        <v>175</v>
      </c>
      <c r="D59" s="223">
        <v>10498.046719999997</v>
      </c>
      <c r="E59" s="222">
        <v>1</v>
      </c>
      <c r="F59" s="224">
        <v>769.9856</v>
      </c>
      <c r="G59" s="224">
        <v>193.4648</v>
      </c>
      <c r="H59" s="227">
        <v>1</v>
      </c>
      <c r="I59" s="226">
        <v>142.85714285714286</v>
      </c>
      <c r="J59" s="226">
        <f t="shared" si="4"/>
        <v>5.249804</v>
      </c>
      <c r="K59" s="225">
        <v>1</v>
      </c>
      <c r="M59" s="112"/>
    </row>
    <row r="60" spans="1:13" ht="12">
      <c r="A60" s="40" t="s">
        <v>215</v>
      </c>
      <c r="B60" s="57">
        <v>749.7568000000001</v>
      </c>
      <c r="C60" s="222" t="s">
        <v>175</v>
      </c>
      <c r="D60" s="223">
        <v>10494.870840319998</v>
      </c>
      <c r="E60" s="222">
        <v>5</v>
      </c>
      <c r="F60" s="224">
        <v>349.9152</v>
      </c>
      <c r="G60" s="224">
        <v>87.9092</v>
      </c>
      <c r="H60" s="227">
        <v>1</v>
      </c>
      <c r="I60" s="226">
        <v>142.85714285714286</v>
      </c>
      <c r="J60" s="226">
        <f t="shared" si="4"/>
        <v>5.248297600000001</v>
      </c>
      <c r="K60" s="225">
        <v>1</v>
      </c>
      <c r="M60" s="112"/>
    </row>
    <row r="61" spans="1:13" ht="12">
      <c r="A61" s="40" t="s">
        <v>216</v>
      </c>
      <c r="B61" s="57">
        <v>749.7568000000001</v>
      </c>
      <c r="C61" s="222" t="s">
        <v>175</v>
      </c>
      <c r="D61" s="223">
        <v>10494.870840319998</v>
      </c>
      <c r="E61" s="222">
        <v>1</v>
      </c>
      <c r="F61" s="224">
        <v>769.8779999999999</v>
      </c>
      <c r="G61" s="224">
        <v>193.4648</v>
      </c>
      <c r="H61" s="227">
        <v>1</v>
      </c>
      <c r="I61" s="226">
        <v>142.85714285714286</v>
      </c>
      <c r="J61" s="226">
        <f t="shared" si="4"/>
        <v>5.248297600000001</v>
      </c>
      <c r="K61" s="225">
        <v>1</v>
      </c>
      <c r="M61" s="112"/>
    </row>
    <row r="62" spans="1:13" ht="12">
      <c r="A62" s="40" t="s">
        <v>217</v>
      </c>
      <c r="B62" s="57">
        <v>149.99439999999998</v>
      </c>
      <c r="C62" s="222" t="s">
        <v>175</v>
      </c>
      <c r="D62" s="223">
        <v>2099.6093439999995</v>
      </c>
      <c r="E62" s="222">
        <v>6</v>
      </c>
      <c r="F62" s="224">
        <v>139.9876</v>
      </c>
      <c r="G62" s="224">
        <v>31.8496</v>
      </c>
      <c r="H62" s="227">
        <v>1</v>
      </c>
      <c r="I62" s="226">
        <v>142.85714285714286</v>
      </c>
      <c r="J62" s="226">
        <f t="shared" si="4"/>
        <v>1.0499607999999998</v>
      </c>
      <c r="K62" s="225">
        <v>1</v>
      </c>
      <c r="M62" s="112"/>
    </row>
    <row r="63" spans="1:13" ht="12">
      <c r="A63" s="41" t="s">
        <v>218</v>
      </c>
      <c r="B63" s="57">
        <v>5398.0768</v>
      </c>
      <c r="C63" s="222" t="s">
        <v>175</v>
      </c>
      <c r="D63" s="223">
        <v>75561.94084863999</v>
      </c>
      <c r="E63" s="222">
        <v>1</v>
      </c>
      <c r="F63" s="224">
        <v>839.9256</v>
      </c>
      <c r="G63" s="224">
        <v>0</v>
      </c>
      <c r="H63" s="225">
        <v>1</v>
      </c>
      <c r="I63" s="228">
        <v>1000</v>
      </c>
      <c r="J63" s="226">
        <f t="shared" si="4"/>
        <v>5.3980768</v>
      </c>
      <c r="K63" s="225">
        <v>0</v>
      </c>
      <c r="M63" s="112"/>
    </row>
    <row r="64" spans="1:13" ht="15">
      <c r="A64" s="50" t="s">
        <v>316</v>
      </c>
      <c r="B64" s="42">
        <f>SUMPRODUCT(B4:B63,$E4:$E63)</f>
        <v>241412.5436</v>
      </c>
      <c r="C64" s="49"/>
      <c r="D64" s="42">
        <f>SUMPRODUCT(D4:D63,$E4:$E63)</f>
        <v>3137849.2265830394</v>
      </c>
      <c r="E64" s="49"/>
      <c r="F64" s="42">
        <f>SUMPRODUCT(F4:F63,$E4:$E63)</f>
        <v>57598.172400000025</v>
      </c>
      <c r="G64" s="42">
        <f>SUMPRODUCT(G4:G63,$E4:$E63)</f>
        <v>9129.859999999999</v>
      </c>
      <c r="H64" s="49"/>
      <c r="I64" s="49"/>
      <c r="J64" s="42">
        <f>SUMPRODUCT(J4:J63,$E4:$E63)</f>
        <v>766.7956007333332</v>
      </c>
      <c r="K64" s="49"/>
      <c r="M64" s="113"/>
    </row>
    <row r="65" spans="1:13" ht="12.75">
      <c r="A65" s="55" t="s">
        <v>309</v>
      </c>
      <c r="B65" s="49"/>
      <c r="C65" s="49"/>
      <c r="D65" s="49"/>
      <c r="E65" s="49"/>
      <c r="F65" s="49"/>
      <c r="G65" s="49"/>
      <c r="H65" s="56">
        <f>SUMPRODUCT($E$4:$E$63,$B$4:$B$63,H4:H63)/$B$64</f>
        <v>1.0839118151936826</v>
      </c>
      <c r="I65" s="56">
        <f>SUMPRODUCT($E$4:$E$63,$B$4:$B$63,I4:I63)/$B$64</f>
        <v>542.8607531086525</v>
      </c>
      <c r="J65" s="49"/>
      <c r="K65" s="56">
        <f>SUMPRODUCT($E$4:$E$63,$B$4:$B$63,K4:K63)/$B$64</f>
        <v>2.216779646739118</v>
      </c>
      <c r="M65" s="113"/>
    </row>
    <row r="66" spans="1:13" ht="12.75">
      <c r="A66" s="229" t="s">
        <v>315</v>
      </c>
      <c r="B66" s="43"/>
      <c r="C66" s="43"/>
      <c r="D66" s="43"/>
      <c r="E66" s="39"/>
      <c r="F66" s="44"/>
      <c r="G66" s="39"/>
      <c r="H66" s="45"/>
      <c r="I66" s="45"/>
      <c r="J66" s="45"/>
      <c r="K66" s="46"/>
      <c r="M66" s="111"/>
    </row>
    <row r="67" spans="1:11" ht="12">
      <c r="A67" s="229" t="s">
        <v>363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</row>
    <row r="68" spans="2:11" ht="10.5">
      <c r="B68" s="36"/>
      <c r="C68" s="36"/>
      <c r="D68" s="36"/>
      <c r="E68" s="36"/>
      <c r="F68" s="36"/>
      <c r="G68" s="36"/>
      <c r="H68" s="36"/>
      <c r="I68" s="36"/>
      <c r="J68" s="36"/>
      <c r="K68" s="3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="80" zoomScaleNormal="80" zoomScalePageLayoutView="0" workbookViewId="0" topLeftCell="A1">
      <selection activeCell="K52" sqref="A3:R66"/>
    </sheetView>
  </sheetViews>
  <sheetFormatPr defaultColWidth="9.33203125" defaultRowHeight="10.5"/>
  <cols>
    <col min="1" max="1" width="37.66015625" style="0" customWidth="1"/>
    <col min="2" max="3" width="13" style="0" customWidth="1"/>
    <col min="4" max="4" width="30.16015625" style="0" customWidth="1"/>
    <col min="5" max="5" width="39.66015625" style="0" customWidth="1"/>
    <col min="6" max="7" width="14" style="0" customWidth="1"/>
    <col min="8" max="16" width="17.66015625" style="0" customWidth="1"/>
    <col min="17" max="18" width="34.5" style="0" customWidth="1"/>
  </cols>
  <sheetData>
    <row r="1" spans="1:18" ht="15">
      <c r="A1" s="47" t="s">
        <v>317</v>
      </c>
      <c r="B1" s="37"/>
      <c r="C1" s="37"/>
      <c r="D1" s="38"/>
      <c r="E1" s="38"/>
      <c r="F1" s="38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47"/>
      <c r="B2" s="37"/>
      <c r="C2" s="37"/>
      <c r="D2" s="38"/>
      <c r="E2" s="38"/>
      <c r="F2" s="38"/>
      <c r="G2" s="3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8.5" customHeight="1">
      <c r="A3" s="65"/>
      <c r="B3" s="65"/>
      <c r="C3" s="65"/>
      <c r="D3" s="66"/>
      <c r="E3" s="63"/>
      <c r="F3" s="74"/>
      <c r="G3" s="75"/>
      <c r="H3" s="398" t="s">
        <v>238</v>
      </c>
      <c r="I3" s="399"/>
      <c r="J3" s="399"/>
      <c r="K3" s="399"/>
      <c r="L3" s="399"/>
      <c r="M3" s="400"/>
      <c r="N3" s="401" t="s">
        <v>324</v>
      </c>
      <c r="O3" s="402"/>
      <c r="P3" s="403"/>
      <c r="Q3" s="75" t="s">
        <v>326</v>
      </c>
      <c r="R3" s="75" t="s">
        <v>327</v>
      </c>
    </row>
    <row r="4" spans="1:18" ht="42" customHeight="1">
      <c r="A4" s="77"/>
      <c r="B4" s="77"/>
      <c r="C4" s="77"/>
      <c r="D4" s="78"/>
      <c r="E4" s="79"/>
      <c r="F4" s="80"/>
      <c r="G4" s="81"/>
      <c r="H4" s="396" t="s">
        <v>239</v>
      </c>
      <c r="I4" s="397"/>
      <c r="J4" s="396" t="s">
        <v>240</v>
      </c>
      <c r="K4" s="397"/>
      <c r="L4" s="396" t="s">
        <v>322</v>
      </c>
      <c r="M4" s="397"/>
      <c r="N4" s="89"/>
      <c r="O4" s="89"/>
      <c r="P4" s="93"/>
      <c r="Q4" s="92"/>
      <c r="R4" s="92"/>
    </row>
    <row r="5" spans="1:18" ht="39">
      <c r="A5" s="67" t="s">
        <v>307</v>
      </c>
      <c r="B5" s="67" t="s">
        <v>318</v>
      </c>
      <c r="C5" s="68" t="s">
        <v>172</v>
      </c>
      <c r="D5" s="64" t="s">
        <v>241</v>
      </c>
      <c r="E5" s="62" t="s">
        <v>242</v>
      </c>
      <c r="F5" s="76" t="s">
        <v>320</v>
      </c>
      <c r="G5" s="76" t="s">
        <v>319</v>
      </c>
      <c r="H5" s="90" t="s">
        <v>243</v>
      </c>
      <c r="I5" s="91" t="s">
        <v>244</v>
      </c>
      <c r="J5" s="95" t="s">
        <v>245</v>
      </c>
      <c r="K5" s="94" t="s">
        <v>246</v>
      </c>
      <c r="L5" s="95" t="s">
        <v>321</v>
      </c>
      <c r="M5" s="94" t="s">
        <v>246</v>
      </c>
      <c r="N5" s="96" t="s">
        <v>247</v>
      </c>
      <c r="O5" s="97" t="s">
        <v>248</v>
      </c>
      <c r="P5" s="98" t="s">
        <v>325</v>
      </c>
      <c r="Q5" s="88" t="s">
        <v>323</v>
      </c>
      <c r="R5" s="88" t="s">
        <v>328</v>
      </c>
    </row>
    <row r="6" spans="1:18" ht="12">
      <c r="A6" s="40" t="s">
        <v>173</v>
      </c>
      <c r="B6" s="57">
        <v>40235.405999999995</v>
      </c>
      <c r="C6" s="52">
        <v>1</v>
      </c>
      <c r="D6" s="51" t="s">
        <v>249</v>
      </c>
      <c r="E6" s="51"/>
      <c r="F6" s="72">
        <v>400</v>
      </c>
      <c r="G6" s="72">
        <v>100.58851499999999</v>
      </c>
      <c r="H6" s="99">
        <v>2011.7702999999995</v>
      </c>
      <c r="I6" s="82">
        <v>2011.7702999999995</v>
      </c>
      <c r="J6" s="99">
        <v>2917.066935</v>
      </c>
      <c r="K6" s="82">
        <v>2917.066935</v>
      </c>
      <c r="L6" s="99">
        <v>2917.066935</v>
      </c>
      <c r="M6" s="82">
        <v>2917.066935</v>
      </c>
      <c r="N6" s="104">
        <f>MAX(H6,I6)/$B6</f>
        <v>0.04999999999999999</v>
      </c>
      <c r="O6" s="104">
        <f>MAX(J6,K6)/$B6</f>
        <v>0.07250000000000001</v>
      </c>
      <c r="P6" s="104">
        <f>MAX(L6,M6)/$B6</f>
        <v>0.07250000000000001</v>
      </c>
      <c r="Q6" s="82" t="s">
        <v>169</v>
      </c>
      <c r="R6" s="82" t="str">
        <f>IF(Q6="NA","NA",Q6/B6)</f>
        <v>NA</v>
      </c>
    </row>
    <row r="7" spans="1:18" ht="12.75">
      <c r="A7" s="58" t="s">
        <v>219</v>
      </c>
      <c r="B7" s="59"/>
      <c r="C7" s="60"/>
      <c r="D7" s="61"/>
      <c r="E7" s="61"/>
      <c r="F7" s="73"/>
      <c r="G7" s="73"/>
      <c r="H7" s="100"/>
      <c r="I7" s="83"/>
      <c r="J7" s="100"/>
      <c r="K7" s="83"/>
      <c r="L7" s="100"/>
      <c r="M7" s="83"/>
      <c r="N7" s="105"/>
      <c r="O7" s="105"/>
      <c r="P7" s="105"/>
      <c r="Q7" s="83"/>
      <c r="R7" s="83"/>
    </row>
    <row r="8" spans="1:18" ht="12">
      <c r="A8" s="40" t="s">
        <v>174</v>
      </c>
      <c r="B8" s="57">
        <v>299.8812</v>
      </c>
      <c r="C8" s="53">
        <v>4</v>
      </c>
      <c r="D8" s="51" t="s">
        <v>250</v>
      </c>
      <c r="E8" s="51" t="s">
        <v>251</v>
      </c>
      <c r="F8" s="72">
        <v>50</v>
      </c>
      <c r="G8" s="72">
        <v>5.997623999999999</v>
      </c>
      <c r="H8" s="99">
        <v>89.96435999999999</v>
      </c>
      <c r="I8" s="82">
        <v>139.9269061973333</v>
      </c>
      <c r="J8" s="99">
        <v>89.96435999999999</v>
      </c>
      <c r="K8" s="82">
        <v>139.9269061973333</v>
      </c>
      <c r="L8" s="99">
        <v>89.96435999999999</v>
      </c>
      <c r="M8" s="82">
        <v>139.9269061973333</v>
      </c>
      <c r="N8" s="104">
        <f aca="true" t="shared" si="0" ref="N8:N16">MAX(H8,I8)/$B8</f>
        <v>0.4666077973455265</v>
      </c>
      <c r="O8" s="104">
        <f aca="true" t="shared" si="1" ref="O8:O16">MAX(J8,K8)/$B8</f>
        <v>0.4666077973455265</v>
      </c>
      <c r="P8" s="104">
        <f aca="true" t="shared" si="2" ref="P8:P16">MAX(L8,M8)/$B8</f>
        <v>0.4666077973455265</v>
      </c>
      <c r="Q8" s="86">
        <v>839.5614371839998</v>
      </c>
      <c r="R8" s="84">
        <f aca="true" t="shared" si="3" ref="R8:R16">IF(Q8="NA","NA",Q8/B8)</f>
        <v>2.7996467840731594</v>
      </c>
    </row>
    <row r="9" spans="1:18" ht="12">
      <c r="A9" s="40" t="s">
        <v>274</v>
      </c>
      <c r="B9" s="57">
        <v>299.8812</v>
      </c>
      <c r="C9" s="53">
        <v>1</v>
      </c>
      <c r="D9" s="51" t="s">
        <v>250</v>
      </c>
      <c r="E9" s="51" t="s">
        <v>251</v>
      </c>
      <c r="F9" s="72">
        <v>50</v>
      </c>
      <c r="G9" s="72">
        <v>5.997623999999999</v>
      </c>
      <c r="H9" s="99">
        <v>89.96435999999999</v>
      </c>
      <c r="I9" s="82">
        <v>139.9269061973333</v>
      </c>
      <c r="J9" s="99">
        <v>89.96435999999999</v>
      </c>
      <c r="K9" s="82">
        <v>139.9269061973333</v>
      </c>
      <c r="L9" s="99">
        <v>89.96435999999999</v>
      </c>
      <c r="M9" s="82">
        <v>139.9269061973333</v>
      </c>
      <c r="N9" s="104">
        <f t="shared" si="0"/>
        <v>0.4666077973455265</v>
      </c>
      <c r="O9" s="104">
        <f t="shared" si="1"/>
        <v>0.4666077973455265</v>
      </c>
      <c r="P9" s="104">
        <f t="shared" si="2"/>
        <v>0.4666077973455265</v>
      </c>
      <c r="Q9" s="86">
        <v>839.5614371839998</v>
      </c>
      <c r="R9" s="84">
        <f t="shared" si="3"/>
        <v>2.7996467840731594</v>
      </c>
    </row>
    <row r="10" spans="1:18" ht="12">
      <c r="A10" s="40" t="s">
        <v>176</v>
      </c>
      <c r="B10" s="57">
        <v>299.8812</v>
      </c>
      <c r="C10" s="53">
        <v>4</v>
      </c>
      <c r="D10" s="51" t="s">
        <v>250</v>
      </c>
      <c r="E10" s="51" t="s">
        <v>251</v>
      </c>
      <c r="F10" s="72">
        <v>50</v>
      </c>
      <c r="G10" s="72">
        <v>5.997623999999999</v>
      </c>
      <c r="H10" s="99">
        <v>89.96435999999999</v>
      </c>
      <c r="I10" s="82">
        <v>139.9269061973333</v>
      </c>
      <c r="J10" s="99">
        <v>89.96435999999999</v>
      </c>
      <c r="K10" s="82">
        <v>139.9269061973333</v>
      </c>
      <c r="L10" s="99">
        <v>89.96435999999999</v>
      </c>
      <c r="M10" s="82">
        <v>139.9269061973333</v>
      </c>
      <c r="N10" s="104">
        <f t="shared" si="0"/>
        <v>0.4666077973455265</v>
      </c>
      <c r="O10" s="104">
        <f t="shared" si="1"/>
        <v>0.4666077973455265</v>
      </c>
      <c r="P10" s="104">
        <f t="shared" si="2"/>
        <v>0.4666077973455265</v>
      </c>
      <c r="Q10" s="86">
        <v>839.5614371839998</v>
      </c>
      <c r="R10" s="84">
        <f t="shared" si="3"/>
        <v>2.7996467840731594</v>
      </c>
    </row>
    <row r="11" spans="1:18" ht="12">
      <c r="A11" s="40" t="s">
        <v>273</v>
      </c>
      <c r="B11" s="57">
        <v>299.8812</v>
      </c>
      <c r="C11" s="53">
        <v>1</v>
      </c>
      <c r="D11" s="51" t="s">
        <v>250</v>
      </c>
      <c r="E11" s="51" t="s">
        <v>251</v>
      </c>
      <c r="F11" s="72">
        <v>50</v>
      </c>
      <c r="G11" s="72">
        <v>5.997623999999999</v>
      </c>
      <c r="H11" s="99">
        <v>89.96435999999999</v>
      </c>
      <c r="I11" s="82">
        <v>139.9269061973333</v>
      </c>
      <c r="J11" s="99">
        <v>89.96435999999999</v>
      </c>
      <c r="K11" s="82">
        <v>139.9269061973333</v>
      </c>
      <c r="L11" s="99">
        <v>89.96435999999999</v>
      </c>
      <c r="M11" s="82">
        <v>139.9269061973333</v>
      </c>
      <c r="N11" s="104">
        <f t="shared" si="0"/>
        <v>0.4666077973455265</v>
      </c>
      <c r="O11" s="104">
        <f t="shared" si="1"/>
        <v>0.4666077973455265</v>
      </c>
      <c r="P11" s="104">
        <f t="shared" si="2"/>
        <v>0.4666077973455265</v>
      </c>
      <c r="Q11" s="86">
        <v>839.5614371839998</v>
      </c>
      <c r="R11" s="84">
        <f t="shared" si="3"/>
        <v>2.7996467840731594</v>
      </c>
    </row>
    <row r="12" spans="1:18" ht="12">
      <c r="A12" s="40" t="s">
        <v>272</v>
      </c>
      <c r="B12" s="57">
        <v>299.8812</v>
      </c>
      <c r="C12" s="53">
        <v>4</v>
      </c>
      <c r="D12" s="51" t="s">
        <v>250</v>
      </c>
      <c r="E12" s="51" t="s">
        <v>251</v>
      </c>
      <c r="F12" s="72">
        <v>50</v>
      </c>
      <c r="G12" s="72">
        <v>5.997623999999999</v>
      </c>
      <c r="H12" s="99">
        <v>89.96435999999999</v>
      </c>
      <c r="I12" s="82">
        <v>139.9269061973333</v>
      </c>
      <c r="J12" s="99">
        <v>89.96435999999999</v>
      </c>
      <c r="K12" s="82">
        <v>139.9269061973333</v>
      </c>
      <c r="L12" s="99">
        <v>89.96435999999999</v>
      </c>
      <c r="M12" s="82">
        <v>139.9269061973333</v>
      </c>
      <c r="N12" s="104">
        <f t="shared" si="0"/>
        <v>0.4666077973455265</v>
      </c>
      <c r="O12" s="104">
        <f t="shared" si="1"/>
        <v>0.4666077973455265</v>
      </c>
      <c r="P12" s="104">
        <f t="shared" si="2"/>
        <v>0.4666077973455265</v>
      </c>
      <c r="Q12" s="86">
        <v>839.5614371839998</v>
      </c>
      <c r="R12" s="84">
        <f t="shared" si="3"/>
        <v>2.7996467840731594</v>
      </c>
    </row>
    <row r="13" spans="1:18" ht="12">
      <c r="A13" s="40" t="s">
        <v>177</v>
      </c>
      <c r="B13" s="57">
        <v>149.99439999999998</v>
      </c>
      <c r="C13" s="53">
        <v>5</v>
      </c>
      <c r="D13" s="51" t="s">
        <v>249</v>
      </c>
      <c r="E13" s="51"/>
      <c r="F13" s="72">
        <v>142.85714285714286</v>
      </c>
      <c r="G13" s="72">
        <v>1.0499607999999998</v>
      </c>
      <c r="H13" s="99">
        <v>20.999215999999997</v>
      </c>
      <c r="I13" s="82">
        <v>20.999215999999997</v>
      </c>
      <c r="J13" s="99">
        <v>14.249467999999998</v>
      </c>
      <c r="K13" s="82">
        <v>14.249467999999998</v>
      </c>
      <c r="L13" s="99">
        <v>14.249467999999998</v>
      </c>
      <c r="M13" s="82">
        <v>14.249467999999998</v>
      </c>
      <c r="N13" s="104">
        <f t="shared" si="0"/>
        <v>0.13999999999999999</v>
      </c>
      <c r="O13" s="104">
        <f t="shared" si="1"/>
        <v>0.095</v>
      </c>
      <c r="P13" s="104">
        <f t="shared" si="2"/>
        <v>0.095</v>
      </c>
      <c r="Q13" s="86" t="s">
        <v>169</v>
      </c>
      <c r="R13" s="84" t="str">
        <f t="shared" si="3"/>
        <v>NA</v>
      </c>
    </row>
    <row r="14" spans="1:18" ht="12">
      <c r="A14" s="40" t="s">
        <v>271</v>
      </c>
      <c r="B14" s="57">
        <v>15868.9556</v>
      </c>
      <c r="C14" s="53">
        <v>1</v>
      </c>
      <c r="D14" s="51" t="s">
        <v>252</v>
      </c>
      <c r="E14" s="51"/>
      <c r="F14" s="72">
        <v>750</v>
      </c>
      <c r="G14" s="72">
        <v>21.158607466666666</v>
      </c>
      <c r="H14" s="99">
        <v>423.1721493333333</v>
      </c>
      <c r="I14" s="82">
        <v>423.1721493333333</v>
      </c>
      <c r="J14" s="99">
        <v>1057.9303733333331</v>
      </c>
      <c r="K14" s="82">
        <v>1057.9303733333331</v>
      </c>
      <c r="L14" s="99">
        <v>1057.9303733333331</v>
      </c>
      <c r="M14" s="82">
        <v>1057.9303733333331</v>
      </c>
      <c r="N14" s="104">
        <f t="shared" si="0"/>
        <v>0.02666666666666667</v>
      </c>
      <c r="O14" s="104">
        <f t="shared" si="1"/>
        <v>0.06666666666666665</v>
      </c>
      <c r="P14" s="104">
        <f t="shared" si="2"/>
        <v>0.06666666666666665</v>
      </c>
      <c r="Q14" s="86" t="s">
        <v>169</v>
      </c>
      <c r="R14" s="84" t="str">
        <f t="shared" si="3"/>
        <v>NA</v>
      </c>
    </row>
    <row r="15" spans="1:18" ht="12">
      <c r="A15" s="40" t="s">
        <v>178</v>
      </c>
      <c r="B15" s="57">
        <v>6122.7627999999995</v>
      </c>
      <c r="C15" s="53">
        <v>1</v>
      </c>
      <c r="D15" s="51" t="s">
        <v>253</v>
      </c>
      <c r="E15" s="51"/>
      <c r="F15" s="72">
        <v>1000</v>
      </c>
      <c r="G15" s="72">
        <v>6.122762799999999</v>
      </c>
      <c r="H15" s="99">
        <v>306.13813999999996</v>
      </c>
      <c r="I15" s="82">
        <v>306.13813999999996</v>
      </c>
      <c r="J15" s="99">
        <v>367.36576799999995</v>
      </c>
      <c r="K15" s="82">
        <v>367.36576799999995</v>
      </c>
      <c r="L15" s="99">
        <v>367.36576799999995</v>
      </c>
      <c r="M15" s="82">
        <v>367.36576799999995</v>
      </c>
      <c r="N15" s="104">
        <f t="shared" si="0"/>
        <v>0.049999999999999996</v>
      </c>
      <c r="O15" s="104">
        <f t="shared" si="1"/>
        <v>0.06</v>
      </c>
      <c r="P15" s="104">
        <f t="shared" si="2"/>
        <v>0.06</v>
      </c>
      <c r="Q15" s="86" t="s">
        <v>169</v>
      </c>
      <c r="R15" s="84" t="str">
        <f t="shared" si="3"/>
        <v>NA</v>
      </c>
    </row>
    <row r="16" spans="1:18" ht="12">
      <c r="A16" s="40" t="s">
        <v>270</v>
      </c>
      <c r="B16" s="57">
        <v>13295.163599999998</v>
      </c>
      <c r="C16" s="53">
        <v>1</v>
      </c>
      <c r="D16" s="51" t="s">
        <v>254</v>
      </c>
      <c r="E16" s="51"/>
      <c r="F16" s="72">
        <v>750</v>
      </c>
      <c r="G16" s="72">
        <v>17.726884799999997</v>
      </c>
      <c r="H16" s="99">
        <v>265.90327199999996</v>
      </c>
      <c r="I16" s="82">
        <v>265.90327199999996</v>
      </c>
      <c r="J16" s="99">
        <v>886.3442399999998</v>
      </c>
      <c r="K16" s="82">
        <v>886.3442399999998</v>
      </c>
      <c r="L16" s="99">
        <v>886.3442399999998</v>
      </c>
      <c r="M16" s="82">
        <v>886.3442399999998</v>
      </c>
      <c r="N16" s="104">
        <f t="shared" si="0"/>
        <v>0.02</v>
      </c>
      <c r="O16" s="104">
        <f t="shared" si="1"/>
        <v>0.06666666666666667</v>
      </c>
      <c r="P16" s="104">
        <f t="shared" si="2"/>
        <v>0.06666666666666667</v>
      </c>
      <c r="Q16" s="86" t="s">
        <v>169</v>
      </c>
      <c r="R16" s="84" t="str">
        <f t="shared" si="3"/>
        <v>NA</v>
      </c>
    </row>
    <row r="17" spans="1:18" ht="12.75">
      <c r="A17" s="58" t="s">
        <v>220</v>
      </c>
      <c r="B17" s="59"/>
      <c r="C17" s="60"/>
      <c r="D17" s="61"/>
      <c r="E17" s="61"/>
      <c r="F17" s="73"/>
      <c r="G17" s="73"/>
      <c r="H17" s="100"/>
      <c r="I17" s="83"/>
      <c r="J17" s="100"/>
      <c r="K17" s="83"/>
      <c r="L17" s="100"/>
      <c r="M17" s="83"/>
      <c r="N17" s="105"/>
      <c r="O17" s="105"/>
      <c r="P17" s="105"/>
      <c r="Q17" s="87"/>
      <c r="R17" s="85"/>
    </row>
    <row r="18" spans="1:18" ht="12">
      <c r="A18" s="40" t="s">
        <v>179</v>
      </c>
      <c r="B18" s="57">
        <v>599.7624</v>
      </c>
      <c r="C18" s="53">
        <v>1</v>
      </c>
      <c r="D18" s="51" t="s">
        <v>255</v>
      </c>
      <c r="E18" s="51" t="s">
        <v>256</v>
      </c>
      <c r="F18" s="72">
        <v>200</v>
      </c>
      <c r="G18" s="72">
        <v>2.9988119999999996</v>
      </c>
      <c r="H18" s="99">
        <v>89.96435999999999</v>
      </c>
      <c r="I18" s="82">
        <v>419.7630748159999</v>
      </c>
      <c r="J18" s="99">
        <v>89.96435999999999</v>
      </c>
      <c r="K18" s="82">
        <v>419.7630748159999</v>
      </c>
      <c r="L18" s="99">
        <v>89.96435999999999</v>
      </c>
      <c r="M18" s="82">
        <v>419.7630748159999</v>
      </c>
      <c r="N18" s="104">
        <f aca="true" t="shared" si="4" ref="N18:N28">MAX(H18,I18)/$B18</f>
        <v>0.6998822780754511</v>
      </c>
      <c r="O18" s="104">
        <f aca="true" t="shared" si="5" ref="O18:O28">MAX(J18,K18)/$B18</f>
        <v>0.6998822780754511</v>
      </c>
      <c r="P18" s="104">
        <f aca="true" t="shared" si="6" ref="P18:P28">MAX(L18,M18)/$B18</f>
        <v>0.6998822780754511</v>
      </c>
      <c r="Q18" s="86">
        <v>2098.8153740799994</v>
      </c>
      <c r="R18" s="84">
        <f aca="true" t="shared" si="7" ref="R18:R28">IF(Q18="NA","NA",Q18/B18)</f>
        <v>3.4994113903772552</v>
      </c>
    </row>
    <row r="19" spans="1:18" ht="12">
      <c r="A19" s="40" t="s">
        <v>180</v>
      </c>
      <c r="B19" s="57">
        <v>599.7624</v>
      </c>
      <c r="C19" s="53">
        <v>5</v>
      </c>
      <c r="D19" s="51" t="s">
        <v>255</v>
      </c>
      <c r="E19" s="51" t="s">
        <v>256</v>
      </c>
      <c r="F19" s="72">
        <v>200</v>
      </c>
      <c r="G19" s="72">
        <v>2.9988119999999996</v>
      </c>
      <c r="H19" s="99">
        <v>89.96435999999999</v>
      </c>
      <c r="I19" s="82">
        <v>419.7630748159999</v>
      </c>
      <c r="J19" s="99">
        <v>89.96435999999999</v>
      </c>
      <c r="K19" s="82">
        <v>419.7630748159999</v>
      </c>
      <c r="L19" s="99">
        <v>89.96435999999999</v>
      </c>
      <c r="M19" s="82">
        <v>419.7630748159999</v>
      </c>
      <c r="N19" s="104">
        <f t="shared" si="4"/>
        <v>0.6998822780754511</v>
      </c>
      <c r="O19" s="104">
        <f t="shared" si="5"/>
        <v>0.6998822780754511</v>
      </c>
      <c r="P19" s="104">
        <f t="shared" si="6"/>
        <v>0.6998822780754511</v>
      </c>
      <c r="Q19" s="86">
        <v>2098.8153740799994</v>
      </c>
      <c r="R19" s="84">
        <f t="shared" si="7"/>
        <v>3.4994113903772552</v>
      </c>
    </row>
    <row r="20" spans="1:18" ht="12">
      <c r="A20" s="40" t="s">
        <v>181</v>
      </c>
      <c r="B20" s="57">
        <v>599.7624</v>
      </c>
      <c r="C20" s="53">
        <v>1</v>
      </c>
      <c r="D20" s="51" t="s">
        <v>255</v>
      </c>
      <c r="E20" s="51" t="s">
        <v>256</v>
      </c>
      <c r="F20" s="72">
        <v>200</v>
      </c>
      <c r="G20" s="72">
        <v>2.9988119999999996</v>
      </c>
      <c r="H20" s="99">
        <v>89.96435999999999</v>
      </c>
      <c r="I20" s="82">
        <v>419.7630748159999</v>
      </c>
      <c r="J20" s="99">
        <v>89.96435999999999</v>
      </c>
      <c r="K20" s="82">
        <v>419.7630748159999</v>
      </c>
      <c r="L20" s="99">
        <v>89.96435999999999</v>
      </c>
      <c r="M20" s="82">
        <v>419.7630748159999</v>
      </c>
      <c r="N20" s="104">
        <f t="shared" si="4"/>
        <v>0.6998822780754511</v>
      </c>
      <c r="O20" s="104">
        <f t="shared" si="5"/>
        <v>0.6998822780754511</v>
      </c>
      <c r="P20" s="104">
        <f t="shared" si="6"/>
        <v>0.6998822780754511</v>
      </c>
      <c r="Q20" s="86">
        <v>2098.8153740799994</v>
      </c>
      <c r="R20" s="84">
        <f t="shared" si="7"/>
        <v>3.4994113903772552</v>
      </c>
    </row>
    <row r="21" spans="1:18" ht="12">
      <c r="A21" s="40" t="s">
        <v>182</v>
      </c>
      <c r="B21" s="57">
        <v>2399.1572</v>
      </c>
      <c r="C21" s="53">
        <v>1</v>
      </c>
      <c r="D21" s="51" t="s">
        <v>255</v>
      </c>
      <c r="E21" s="51" t="s">
        <v>256</v>
      </c>
      <c r="F21" s="72">
        <v>200</v>
      </c>
      <c r="G21" s="72">
        <v>11.995786</v>
      </c>
      <c r="H21" s="99">
        <v>359.87358</v>
      </c>
      <c r="I21" s="82">
        <v>1679.1581619199997</v>
      </c>
      <c r="J21" s="99">
        <v>359.87358</v>
      </c>
      <c r="K21" s="82">
        <v>1679.1581619199997</v>
      </c>
      <c r="L21" s="99">
        <v>359.87358</v>
      </c>
      <c r="M21" s="82">
        <v>1679.1581619199997</v>
      </c>
      <c r="N21" s="104">
        <f t="shared" si="4"/>
        <v>0.6998950139323924</v>
      </c>
      <c r="O21" s="104">
        <f t="shared" si="5"/>
        <v>0.6998950139323924</v>
      </c>
      <c r="P21" s="104">
        <f t="shared" si="6"/>
        <v>0.6998950139323924</v>
      </c>
      <c r="Q21" s="86">
        <v>8395.790809599997</v>
      </c>
      <c r="R21" s="84">
        <f t="shared" si="7"/>
        <v>3.499475069661962</v>
      </c>
    </row>
    <row r="22" spans="1:18" ht="12">
      <c r="A22" s="40" t="s">
        <v>183</v>
      </c>
      <c r="B22" s="57">
        <v>224.884</v>
      </c>
      <c r="C22" s="53">
        <v>5</v>
      </c>
      <c r="D22" s="51" t="s">
        <v>257</v>
      </c>
      <c r="E22" s="51" t="s">
        <v>258</v>
      </c>
      <c r="F22" s="72">
        <v>200</v>
      </c>
      <c r="G22" s="72">
        <v>1.12442</v>
      </c>
      <c r="H22" s="99">
        <v>16.8663</v>
      </c>
      <c r="I22" s="82">
        <v>104.93341713066663</v>
      </c>
      <c r="J22" s="99">
        <v>16.8663</v>
      </c>
      <c r="K22" s="82">
        <v>104.93341713066663</v>
      </c>
      <c r="L22" s="99">
        <v>16.8663</v>
      </c>
      <c r="M22" s="82">
        <v>104.93341713066663</v>
      </c>
      <c r="N22" s="104">
        <f t="shared" si="4"/>
        <v>0.4666113068544967</v>
      </c>
      <c r="O22" s="104">
        <f t="shared" si="5"/>
        <v>0.4666113068544967</v>
      </c>
      <c r="P22" s="104">
        <f t="shared" si="6"/>
        <v>0.4666113068544967</v>
      </c>
      <c r="Q22" s="86">
        <v>314.8002513919999</v>
      </c>
      <c r="R22" s="84">
        <f t="shared" si="7"/>
        <v>1.3998339205634902</v>
      </c>
    </row>
    <row r="23" spans="1:18" ht="12">
      <c r="A23" s="40" t="s">
        <v>184</v>
      </c>
      <c r="B23" s="57">
        <v>299.8812</v>
      </c>
      <c r="C23" s="53">
        <v>1</v>
      </c>
      <c r="D23" s="51" t="s">
        <v>257</v>
      </c>
      <c r="E23" s="51" t="s">
        <v>258</v>
      </c>
      <c r="F23" s="72">
        <v>200</v>
      </c>
      <c r="G23" s="72">
        <v>1.4994059999999998</v>
      </c>
      <c r="H23" s="99">
        <v>22.491089999999996</v>
      </c>
      <c r="I23" s="82">
        <v>139.9269061973333</v>
      </c>
      <c r="J23" s="99">
        <v>22.491089999999996</v>
      </c>
      <c r="K23" s="82">
        <v>139.9269061973333</v>
      </c>
      <c r="L23" s="99">
        <v>22.491089999999996</v>
      </c>
      <c r="M23" s="82">
        <v>139.9269061973333</v>
      </c>
      <c r="N23" s="104">
        <f t="shared" si="4"/>
        <v>0.4666077973455265</v>
      </c>
      <c r="O23" s="104">
        <f t="shared" si="5"/>
        <v>0.4666077973455265</v>
      </c>
      <c r="P23" s="104">
        <f t="shared" si="6"/>
        <v>0.4666077973455265</v>
      </c>
      <c r="Q23" s="86">
        <v>419.7807185919999</v>
      </c>
      <c r="R23" s="84">
        <f t="shared" si="7"/>
        <v>1.3998233920365797</v>
      </c>
    </row>
    <row r="24" spans="1:18" ht="12">
      <c r="A24" s="40" t="s">
        <v>185</v>
      </c>
      <c r="B24" s="57">
        <v>224.884</v>
      </c>
      <c r="C24" s="53">
        <v>6</v>
      </c>
      <c r="D24" s="51" t="s">
        <v>257</v>
      </c>
      <c r="E24" s="51" t="s">
        <v>258</v>
      </c>
      <c r="F24" s="72">
        <v>200</v>
      </c>
      <c r="G24" s="72">
        <v>1.12442</v>
      </c>
      <c r="H24" s="99">
        <v>16.8663</v>
      </c>
      <c r="I24" s="82">
        <v>104.93341713066663</v>
      </c>
      <c r="J24" s="99">
        <v>16.8663</v>
      </c>
      <c r="K24" s="82">
        <v>104.93341713066663</v>
      </c>
      <c r="L24" s="99">
        <v>16.8663</v>
      </c>
      <c r="M24" s="82">
        <v>104.93341713066663</v>
      </c>
      <c r="N24" s="104">
        <f t="shared" si="4"/>
        <v>0.4666113068544967</v>
      </c>
      <c r="O24" s="104">
        <f t="shared" si="5"/>
        <v>0.4666113068544967</v>
      </c>
      <c r="P24" s="104">
        <f t="shared" si="6"/>
        <v>0.4666113068544967</v>
      </c>
      <c r="Q24" s="86">
        <v>314.8002513919999</v>
      </c>
      <c r="R24" s="84">
        <f t="shared" si="7"/>
        <v>1.3998339205634902</v>
      </c>
    </row>
    <row r="25" spans="1:18" ht="12">
      <c r="A25" s="40" t="s">
        <v>186</v>
      </c>
      <c r="B25" s="57">
        <v>6649.2496</v>
      </c>
      <c r="C25" s="53">
        <v>1</v>
      </c>
      <c r="D25" s="51" t="s">
        <v>257</v>
      </c>
      <c r="E25" s="51" t="s">
        <v>258</v>
      </c>
      <c r="F25" s="72">
        <v>200</v>
      </c>
      <c r="G25" s="72">
        <v>33.246248</v>
      </c>
      <c r="H25" s="99">
        <v>498.69372000000004</v>
      </c>
      <c r="I25" s="82">
        <v>3102.5168593919993</v>
      </c>
      <c r="J25" s="99">
        <v>498.69372000000004</v>
      </c>
      <c r="K25" s="82">
        <v>3102.5168593919993</v>
      </c>
      <c r="L25" s="99">
        <v>498.69372000000004</v>
      </c>
      <c r="M25" s="82">
        <v>3102.5168593919993</v>
      </c>
      <c r="N25" s="104">
        <f t="shared" si="4"/>
        <v>0.4665965403662993</v>
      </c>
      <c r="O25" s="104">
        <f t="shared" si="5"/>
        <v>0.4665965403662993</v>
      </c>
      <c r="P25" s="104">
        <f t="shared" si="6"/>
        <v>0.4665965403662993</v>
      </c>
      <c r="Q25" s="86">
        <v>9307.550578175997</v>
      </c>
      <c r="R25" s="84">
        <f t="shared" si="7"/>
        <v>1.3997896210988976</v>
      </c>
    </row>
    <row r="26" spans="1:18" ht="12">
      <c r="A26" s="40" t="s">
        <v>269</v>
      </c>
      <c r="B26" s="57">
        <v>7195.9652</v>
      </c>
      <c r="C26" s="53">
        <v>1</v>
      </c>
      <c r="D26" s="51" t="s">
        <v>254</v>
      </c>
      <c r="E26" s="51"/>
      <c r="F26" s="72">
        <v>750</v>
      </c>
      <c r="G26" s="72">
        <v>9.594620266666666</v>
      </c>
      <c r="H26" s="99">
        <v>143.919304</v>
      </c>
      <c r="I26" s="82">
        <v>143.919304</v>
      </c>
      <c r="J26" s="99">
        <v>479.7310133333333</v>
      </c>
      <c r="K26" s="82">
        <v>479.7310133333333</v>
      </c>
      <c r="L26" s="99">
        <v>479.7310133333333</v>
      </c>
      <c r="M26" s="82">
        <v>479.7310133333333</v>
      </c>
      <c r="N26" s="104">
        <f t="shared" si="4"/>
        <v>0.020000000000000004</v>
      </c>
      <c r="O26" s="104">
        <f t="shared" si="5"/>
        <v>0.06666666666666667</v>
      </c>
      <c r="P26" s="104">
        <f t="shared" si="6"/>
        <v>0.06666666666666667</v>
      </c>
      <c r="Q26" s="86" t="s">
        <v>169</v>
      </c>
      <c r="R26" s="84" t="str">
        <f t="shared" si="7"/>
        <v>NA</v>
      </c>
    </row>
    <row r="27" spans="1:18" ht="12">
      <c r="A27" s="40" t="s">
        <v>187</v>
      </c>
      <c r="B27" s="57">
        <v>6122.7627999999995</v>
      </c>
      <c r="C27" s="53">
        <v>1</v>
      </c>
      <c r="D27" s="51" t="s">
        <v>253</v>
      </c>
      <c r="E27" s="51"/>
      <c r="F27" s="72">
        <v>1000</v>
      </c>
      <c r="G27" s="72">
        <v>6.122762799999999</v>
      </c>
      <c r="H27" s="99">
        <v>306.13813999999996</v>
      </c>
      <c r="I27" s="82">
        <v>306.13813999999996</v>
      </c>
      <c r="J27" s="99">
        <v>367.36576799999995</v>
      </c>
      <c r="K27" s="82">
        <v>367.36576799999995</v>
      </c>
      <c r="L27" s="99">
        <v>367.36576799999995</v>
      </c>
      <c r="M27" s="82">
        <v>367.36576799999995</v>
      </c>
      <c r="N27" s="104">
        <f t="shared" si="4"/>
        <v>0.049999999999999996</v>
      </c>
      <c r="O27" s="104">
        <f t="shared" si="5"/>
        <v>0.06</v>
      </c>
      <c r="P27" s="104">
        <f t="shared" si="6"/>
        <v>0.06</v>
      </c>
      <c r="Q27" s="86" t="s">
        <v>169</v>
      </c>
      <c r="R27" s="84" t="str">
        <f t="shared" si="7"/>
        <v>NA</v>
      </c>
    </row>
    <row r="28" spans="1:18" ht="12">
      <c r="A28" s="40" t="s">
        <v>268</v>
      </c>
      <c r="B28" s="57">
        <v>10896.0064</v>
      </c>
      <c r="C28" s="53">
        <v>1</v>
      </c>
      <c r="D28" s="51" t="s">
        <v>254</v>
      </c>
      <c r="E28" s="51"/>
      <c r="F28" s="72">
        <v>750</v>
      </c>
      <c r="G28" s="72">
        <v>14.528008533333333</v>
      </c>
      <c r="H28" s="99">
        <v>217.920128</v>
      </c>
      <c r="I28" s="82">
        <v>217.920128</v>
      </c>
      <c r="J28" s="99">
        <v>726.4004266666667</v>
      </c>
      <c r="K28" s="82">
        <v>726.4004266666667</v>
      </c>
      <c r="L28" s="99">
        <v>726.4004266666667</v>
      </c>
      <c r="M28" s="82">
        <v>726.4004266666667</v>
      </c>
      <c r="N28" s="104">
        <f t="shared" si="4"/>
        <v>0.02</v>
      </c>
      <c r="O28" s="104">
        <f t="shared" si="5"/>
        <v>0.06666666666666667</v>
      </c>
      <c r="P28" s="104">
        <f t="shared" si="6"/>
        <v>0.06666666666666667</v>
      </c>
      <c r="Q28" s="86" t="s">
        <v>169</v>
      </c>
      <c r="R28" s="84" t="str">
        <f t="shared" si="7"/>
        <v>NA</v>
      </c>
    </row>
    <row r="29" spans="1:18" ht="12.75">
      <c r="A29" s="58" t="s">
        <v>221</v>
      </c>
      <c r="B29" s="59"/>
      <c r="C29" s="60"/>
      <c r="D29" s="61"/>
      <c r="E29" s="61"/>
      <c r="F29" s="73"/>
      <c r="G29" s="73"/>
      <c r="H29" s="100"/>
      <c r="I29" s="83"/>
      <c r="J29" s="100"/>
      <c r="K29" s="83"/>
      <c r="L29" s="100"/>
      <c r="M29" s="83"/>
      <c r="N29" s="105"/>
      <c r="O29" s="105"/>
      <c r="P29" s="105"/>
      <c r="Q29" s="87"/>
      <c r="R29" s="85"/>
    </row>
    <row r="30" spans="1:18" ht="12">
      <c r="A30" s="40" t="s">
        <v>188</v>
      </c>
      <c r="B30" s="57">
        <v>224.884</v>
      </c>
      <c r="C30" s="53">
        <v>10</v>
      </c>
      <c r="D30" s="51" t="s">
        <v>259</v>
      </c>
      <c r="E30" s="51" t="s">
        <v>260</v>
      </c>
      <c r="F30" s="72">
        <v>200</v>
      </c>
      <c r="G30" s="72">
        <v>1.12442</v>
      </c>
      <c r="H30" s="99">
        <v>28.1105</v>
      </c>
      <c r="I30" s="82">
        <v>104.93341713066663</v>
      </c>
      <c r="J30" s="99">
        <v>28.1105</v>
      </c>
      <c r="K30" s="82">
        <v>104.93341713066663</v>
      </c>
      <c r="L30" s="99">
        <v>28.1105</v>
      </c>
      <c r="M30" s="82">
        <v>104.93341713066663</v>
      </c>
      <c r="N30" s="104">
        <f aca="true" t="shared" si="8" ref="N30:N42">MAX(H30,I30)/$B30</f>
        <v>0.4666113068544967</v>
      </c>
      <c r="O30" s="104">
        <f aca="true" t="shared" si="9" ref="O30:O42">MAX(J30,K30)/$B30</f>
        <v>0.4666113068544967</v>
      </c>
      <c r="P30" s="104">
        <f aca="true" t="shared" si="10" ref="P30:P42">MAX(L30,M30)/$B30</f>
        <v>0.4666113068544967</v>
      </c>
      <c r="Q30" s="86">
        <v>314.8002513919999</v>
      </c>
      <c r="R30" s="84">
        <f aca="true" t="shared" si="11" ref="R30:R42">IF(Q30="NA","NA",Q30/B30)</f>
        <v>1.3998339205634902</v>
      </c>
    </row>
    <row r="31" spans="1:18" ht="12">
      <c r="A31" s="40" t="s">
        <v>189</v>
      </c>
      <c r="B31" s="57">
        <v>374.87840000000006</v>
      </c>
      <c r="C31" s="53">
        <v>1</v>
      </c>
      <c r="D31" s="51" t="s">
        <v>259</v>
      </c>
      <c r="E31" s="51" t="s">
        <v>260</v>
      </c>
      <c r="F31" s="72">
        <v>200</v>
      </c>
      <c r="G31" s="72">
        <v>1.8743920000000003</v>
      </c>
      <c r="H31" s="99">
        <v>46.85980000000001</v>
      </c>
      <c r="I31" s="82">
        <v>174.92039526399998</v>
      </c>
      <c r="J31" s="99">
        <v>46.85980000000001</v>
      </c>
      <c r="K31" s="82">
        <v>174.92039526399998</v>
      </c>
      <c r="L31" s="99">
        <v>46.85980000000001</v>
      </c>
      <c r="M31" s="82">
        <v>174.92039526399998</v>
      </c>
      <c r="N31" s="104">
        <f t="shared" si="8"/>
        <v>0.46660569204307306</v>
      </c>
      <c r="O31" s="104">
        <f t="shared" si="9"/>
        <v>0.46660569204307306</v>
      </c>
      <c r="P31" s="104">
        <f t="shared" si="10"/>
        <v>0.46660569204307306</v>
      </c>
      <c r="Q31" s="86">
        <v>524.7611857919999</v>
      </c>
      <c r="R31" s="84">
        <f t="shared" si="11"/>
        <v>1.399817076129219</v>
      </c>
    </row>
    <row r="32" spans="1:18" ht="12">
      <c r="A32" s="40" t="s">
        <v>190</v>
      </c>
      <c r="B32" s="57">
        <v>217.4596</v>
      </c>
      <c r="C32" s="53">
        <v>10</v>
      </c>
      <c r="D32" s="51" t="s">
        <v>259</v>
      </c>
      <c r="E32" s="51" t="s">
        <v>260</v>
      </c>
      <c r="F32" s="72">
        <v>200</v>
      </c>
      <c r="G32" s="72">
        <v>1.0872979999999999</v>
      </c>
      <c r="H32" s="99">
        <v>27.182449999999996</v>
      </c>
      <c r="I32" s="82">
        <v>101.46347451733331</v>
      </c>
      <c r="J32" s="99">
        <v>27.182449999999996</v>
      </c>
      <c r="K32" s="82">
        <v>101.46347451733331</v>
      </c>
      <c r="L32" s="99">
        <v>27.182449999999996</v>
      </c>
      <c r="M32" s="82">
        <v>101.46347451733331</v>
      </c>
      <c r="N32" s="104">
        <f t="shared" si="8"/>
        <v>0.4665854003103717</v>
      </c>
      <c r="O32" s="104">
        <f t="shared" si="9"/>
        <v>0.4665854003103717</v>
      </c>
      <c r="P32" s="104">
        <f t="shared" si="10"/>
        <v>0.4665854003103717</v>
      </c>
      <c r="Q32" s="86">
        <v>304.39042355199996</v>
      </c>
      <c r="R32" s="84">
        <f t="shared" si="11"/>
        <v>1.3997562009311153</v>
      </c>
    </row>
    <row r="33" spans="1:18" ht="12">
      <c r="A33" s="40" t="s">
        <v>191</v>
      </c>
      <c r="B33" s="57">
        <v>374.87840000000006</v>
      </c>
      <c r="C33" s="53">
        <v>1</v>
      </c>
      <c r="D33" s="51" t="s">
        <v>259</v>
      </c>
      <c r="E33" s="51" t="s">
        <v>260</v>
      </c>
      <c r="F33" s="72">
        <v>200</v>
      </c>
      <c r="G33" s="72">
        <v>1.8743920000000003</v>
      </c>
      <c r="H33" s="99">
        <v>46.85980000000001</v>
      </c>
      <c r="I33" s="82">
        <v>174.92039526399998</v>
      </c>
      <c r="J33" s="99">
        <v>46.85980000000001</v>
      </c>
      <c r="K33" s="82">
        <v>174.92039526399998</v>
      </c>
      <c r="L33" s="99">
        <v>46.85980000000001</v>
      </c>
      <c r="M33" s="82">
        <v>174.92039526399998</v>
      </c>
      <c r="N33" s="104">
        <f t="shared" si="8"/>
        <v>0.46660569204307306</v>
      </c>
      <c r="O33" s="104">
        <f t="shared" si="9"/>
        <v>0.46660569204307306</v>
      </c>
      <c r="P33" s="104">
        <f t="shared" si="10"/>
        <v>0.46660569204307306</v>
      </c>
      <c r="Q33" s="86">
        <v>524.7611857919999</v>
      </c>
      <c r="R33" s="84">
        <f t="shared" si="11"/>
        <v>1.399817076129219</v>
      </c>
    </row>
    <row r="34" spans="1:18" ht="12">
      <c r="A34" s="40" t="s">
        <v>192</v>
      </c>
      <c r="B34" s="57">
        <v>224.884</v>
      </c>
      <c r="C34" s="53">
        <v>10</v>
      </c>
      <c r="D34" s="51" t="s">
        <v>259</v>
      </c>
      <c r="E34" s="51" t="s">
        <v>260</v>
      </c>
      <c r="F34" s="72">
        <v>200</v>
      </c>
      <c r="G34" s="72">
        <v>1.12442</v>
      </c>
      <c r="H34" s="99">
        <v>28.1105</v>
      </c>
      <c r="I34" s="82">
        <v>104.93341713066663</v>
      </c>
      <c r="J34" s="99">
        <v>28.1105</v>
      </c>
      <c r="K34" s="82">
        <v>104.93341713066663</v>
      </c>
      <c r="L34" s="99">
        <v>28.1105</v>
      </c>
      <c r="M34" s="82">
        <v>104.93341713066663</v>
      </c>
      <c r="N34" s="104">
        <f t="shared" si="8"/>
        <v>0.4666113068544967</v>
      </c>
      <c r="O34" s="104">
        <f t="shared" si="9"/>
        <v>0.4666113068544967</v>
      </c>
      <c r="P34" s="104">
        <f t="shared" si="10"/>
        <v>0.4666113068544967</v>
      </c>
      <c r="Q34" s="86">
        <v>314.8002513919999</v>
      </c>
      <c r="R34" s="84">
        <f t="shared" si="11"/>
        <v>1.3998339205634902</v>
      </c>
    </row>
    <row r="35" spans="1:18" ht="12">
      <c r="A35" s="40" t="s">
        <v>193</v>
      </c>
      <c r="B35" s="57">
        <v>5248.0824</v>
      </c>
      <c r="C35" s="53">
        <v>1</v>
      </c>
      <c r="D35" s="51" t="s">
        <v>261</v>
      </c>
      <c r="E35" s="51"/>
      <c r="F35" s="72">
        <v>200</v>
      </c>
      <c r="G35" s="72">
        <v>26.240412000000003</v>
      </c>
      <c r="H35" s="99">
        <v>393.60618000000005</v>
      </c>
      <c r="I35" s="82">
        <v>393.60618000000005</v>
      </c>
      <c r="J35" s="99">
        <v>393.60618000000005</v>
      </c>
      <c r="K35" s="82">
        <v>393.60618000000005</v>
      </c>
      <c r="L35" s="99">
        <v>393.60618000000005</v>
      </c>
      <c r="M35" s="82">
        <v>393.60618000000005</v>
      </c>
      <c r="N35" s="104">
        <f t="shared" si="8"/>
        <v>0.07500000000000001</v>
      </c>
      <c r="O35" s="104">
        <f t="shared" si="9"/>
        <v>0.07500000000000001</v>
      </c>
      <c r="P35" s="104">
        <f t="shared" si="10"/>
        <v>0.07500000000000001</v>
      </c>
      <c r="Q35" s="86" t="s">
        <v>169</v>
      </c>
      <c r="R35" s="84" t="str">
        <f t="shared" si="11"/>
        <v>NA</v>
      </c>
    </row>
    <row r="36" spans="1:18" ht="12">
      <c r="A36" s="40" t="s">
        <v>194</v>
      </c>
      <c r="B36" s="57">
        <v>299.8812</v>
      </c>
      <c r="C36" s="53">
        <v>1</v>
      </c>
      <c r="D36" s="51" t="s">
        <v>259</v>
      </c>
      <c r="E36" s="51" t="s">
        <v>260</v>
      </c>
      <c r="F36" s="72">
        <v>200</v>
      </c>
      <c r="G36" s="72">
        <v>1.4994059999999998</v>
      </c>
      <c r="H36" s="99">
        <v>37.48515</v>
      </c>
      <c r="I36" s="82">
        <v>139.9269061973333</v>
      </c>
      <c r="J36" s="99">
        <v>37.48515</v>
      </c>
      <c r="K36" s="82">
        <v>139.9269061973333</v>
      </c>
      <c r="L36" s="99">
        <v>37.48515</v>
      </c>
      <c r="M36" s="82">
        <v>139.9269061973333</v>
      </c>
      <c r="N36" s="104">
        <f t="shared" si="8"/>
        <v>0.4666077973455265</v>
      </c>
      <c r="O36" s="104">
        <f t="shared" si="9"/>
        <v>0.4666077973455265</v>
      </c>
      <c r="P36" s="104">
        <f t="shared" si="10"/>
        <v>0.4666077973455265</v>
      </c>
      <c r="Q36" s="86">
        <v>419.7807185919999</v>
      </c>
      <c r="R36" s="84">
        <f t="shared" si="11"/>
        <v>1.3998233920365797</v>
      </c>
    </row>
    <row r="37" spans="1:18" ht="12">
      <c r="A37" s="40" t="s">
        <v>195</v>
      </c>
      <c r="B37" s="57">
        <v>217.4596</v>
      </c>
      <c r="C37" s="53">
        <v>10</v>
      </c>
      <c r="D37" s="51" t="s">
        <v>259</v>
      </c>
      <c r="E37" s="51" t="s">
        <v>260</v>
      </c>
      <c r="F37" s="72">
        <v>200</v>
      </c>
      <c r="G37" s="72">
        <v>1.0872979999999999</v>
      </c>
      <c r="H37" s="99">
        <v>27.182449999999996</v>
      </c>
      <c r="I37" s="82">
        <v>101.46347451733331</v>
      </c>
      <c r="J37" s="99">
        <v>27.182449999999996</v>
      </c>
      <c r="K37" s="82">
        <v>101.46347451733331</v>
      </c>
      <c r="L37" s="99">
        <v>27.182449999999996</v>
      </c>
      <c r="M37" s="82">
        <v>101.46347451733331</v>
      </c>
      <c r="N37" s="104">
        <f t="shared" si="8"/>
        <v>0.4665854003103717</v>
      </c>
      <c r="O37" s="104">
        <f t="shared" si="9"/>
        <v>0.4665854003103717</v>
      </c>
      <c r="P37" s="104">
        <f t="shared" si="10"/>
        <v>0.4665854003103717</v>
      </c>
      <c r="Q37" s="86">
        <v>304.39042355199996</v>
      </c>
      <c r="R37" s="84">
        <f t="shared" si="11"/>
        <v>1.3997562009311153</v>
      </c>
    </row>
    <row r="38" spans="1:18" ht="12">
      <c r="A38" s="40" t="s">
        <v>196</v>
      </c>
      <c r="B38" s="57">
        <v>299.8812</v>
      </c>
      <c r="C38" s="53">
        <v>1</v>
      </c>
      <c r="D38" s="51" t="s">
        <v>259</v>
      </c>
      <c r="E38" s="51" t="s">
        <v>260</v>
      </c>
      <c r="F38" s="72">
        <v>200</v>
      </c>
      <c r="G38" s="72">
        <v>1.4994059999999998</v>
      </c>
      <c r="H38" s="99">
        <v>37.48515</v>
      </c>
      <c r="I38" s="82">
        <v>139.9269061973333</v>
      </c>
      <c r="J38" s="99">
        <v>37.48515</v>
      </c>
      <c r="K38" s="82">
        <v>139.9269061973333</v>
      </c>
      <c r="L38" s="99">
        <v>37.48515</v>
      </c>
      <c r="M38" s="82">
        <v>139.9269061973333</v>
      </c>
      <c r="N38" s="104">
        <f t="shared" si="8"/>
        <v>0.4666077973455265</v>
      </c>
      <c r="O38" s="104">
        <f t="shared" si="9"/>
        <v>0.4666077973455265</v>
      </c>
      <c r="P38" s="104">
        <f t="shared" si="10"/>
        <v>0.4666077973455265</v>
      </c>
      <c r="Q38" s="86">
        <v>419.7807185919999</v>
      </c>
      <c r="R38" s="84">
        <f t="shared" si="11"/>
        <v>1.3998233920365797</v>
      </c>
    </row>
    <row r="39" spans="1:18" ht="12">
      <c r="A39" s="40" t="s">
        <v>267</v>
      </c>
      <c r="B39" s="57">
        <v>9746.408</v>
      </c>
      <c r="C39" s="53">
        <v>1</v>
      </c>
      <c r="D39" s="51" t="s">
        <v>252</v>
      </c>
      <c r="E39" s="51"/>
      <c r="F39" s="72">
        <v>750</v>
      </c>
      <c r="G39" s="72">
        <v>12.995210666666665</v>
      </c>
      <c r="H39" s="99">
        <v>259.9042133333333</v>
      </c>
      <c r="I39" s="82">
        <v>259.9042133333333</v>
      </c>
      <c r="J39" s="99">
        <v>649.7605333333332</v>
      </c>
      <c r="K39" s="82">
        <v>649.7605333333332</v>
      </c>
      <c r="L39" s="99">
        <v>649.7605333333332</v>
      </c>
      <c r="M39" s="82">
        <v>649.7605333333332</v>
      </c>
      <c r="N39" s="104">
        <f t="shared" si="8"/>
        <v>0.026666666666666665</v>
      </c>
      <c r="O39" s="104">
        <f t="shared" si="9"/>
        <v>0.06666666666666667</v>
      </c>
      <c r="P39" s="104">
        <f t="shared" si="10"/>
        <v>0.06666666666666667</v>
      </c>
      <c r="Q39" s="86" t="s">
        <v>169</v>
      </c>
      <c r="R39" s="84" t="str">
        <f t="shared" si="11"/>
        <v>NA</v>
      </c>
    </row>
    <row r="40" spans="1:18" ht="12">
      <c r="A40" s="40" t="s">
        <v>197</v>
      </c>
      <c r="B40" s="57">
        <v>2848.9251999999997</v>
      </c>
      <c r="C40" s="53">
        <v>1</v>
      </c>
      <c r="D40" s="51" t="s">
        <v>262</v>
      </c>
      <c r="E40" s="51"/>
      <c r="F40" s="72">
        <v>200</v>
      </c>
      <c r="G40" s="72">
        <v>14.244625999999998</v>
      </c>
      <c r="H40" s="99">
        <v>284.89252</v>
      </c>
      <c r="I40" s="82">
        <v>284.89252</v>
      </c>
      <c r="J40" s="99">
        <v>655.252796</v>
      </c>
      <c r="K40" s="82">
        <v>655.252796</v>
      </c>
      <c r="L40" s="99">
        <v>655.252796</v>
      </c>
      <c r="M40" s="82">
        <v>655.252796</v>
      </c>
      <c r="N40" s="104">
        <f t="shared" si="8"/>
        <v>0.1</v>
      </c>
      <c r="O40" s="104">
        <f t="shared" si="9"/>
        <v>0.23</v>
      </c>
      <c r="P40" s="104">
        <f t="shared" si="10"/>
        <v>0.23</v>
      </c>
      <c r="Q40" s="86" t="s">
        <v>169</v>
      </c>
      <c r="R40" s="84" t="str">
        <f t="shared" si="11"/>
        <v>NA</v>
      </c>
    </row>
    <row r="41" spans="1:18" ht="12">
      <c r="A41" s="40" t="s">
        <v>198</v>
      </c>
      <c r="B41" s="57">
        <v>6097.7996</v>
      </c>
      <c r="C41" s="53">
        <v>1</v>
      </c>
      <c r="D41" s="51" t="s">
        <v>253</v>
      </c>
      <c r="E41" s="51"/>
      <c r="F41" s="72">
        <v>1000</v>
      </c>
      <c r="G41" s="72">
        <v>6.0977996</v>
      </c>
      <c r="H41" s="99">
        <v>304.88998000000004</v>
      </c>
      <c r="I41" s="82">
        <v>304.88998000000004</v>
      </c>
      <c r="J41" s="99">
        <v>365.867976</v>
      </c>
      <c r="K41" s="82">
        <v>365.867976</v>
      </c>
      <c r="L41" s="99">
        <v>365.867976</v>
      </c>
      <c r="M41" s="82">
        <v>365.867976</v>
      </c>
      <c r="N41" s="104">
        <f t="shared" si="8"/>
        <v>0.05</v>
      </c>
      <c r="O41" s="104">
        <f t="shared" si="9"/>
        <v>0.06</v>
      </c>
      <c r="P41" s="104">
        <f t="shared" si="10"/>
        <v>0.06</v>
      </c>
      <c r="Q41" s="86" t="s">
        <v>169</v>
      </c>
      <c r="R41" s="84" t="str">
        <f t="shared" si="11"/>
        <v>NA</v>
      </c>
    </row>
    <row r="42" spans="1:18" ht="12">
      <c r="A42" s="40" t="s">
        <v>199</v>
      </c>
      <c r="B42" s="57">
        <v>6097.7996</v>
      </c>
      <c r="C42" s="53">
        <v>1</v>
      </c>
      <c r="D42" s="51" t="s">
        <v>253</v>
      </c>
      <c r="E42" s="51"/>
      <c r="F42" s="72">
        <v>1000</v>
      </c>
      <c r="G42" s="72">
        <v>6.0977996</v>
      </c>
      <c r="H42" s="99">
        <v>304.88998000000004</v>
      </c>
      <c r="I42" s="82">
        <v>304.88998000000004</v>
      </c>
      <c r="J42" s="99">
        <v>365.867976</v>
      </c>
      <c r="K42" s="82">
        <v>365.867976</v>
      </c>
      <c r="L42" s="99">
        <v>365.867976</v>
      </c>
      <c r="M42" s="82">
        <v>365.867976</v>
      </c>
      <c r="N42" s="104">
        <f t="shared" si="8"/>
        <v>0.05</v>
      </c>
      <c r="O42" s="104">
        <f t="shared" si="9"/>
        <v>0.06</v>
      </c>
      <c r="P42" s="104">
        <f t="shared" si="10"/>
        <v>0.06</v>
      </c>
      <c r="Q42" s="86" t="s">
        <v>169</v>
      </c>
      <c r="R42" s="84" t="str">
        <f t="shared" si="11"/>
        <v>NA</v>
      </c>
    </row>
    <row r="43" spans="1:18" ht="12.75">
      <c r="A43" s="58" t="s">
        <v>222</v>
      </c>
      <c r="B43" s="59"/>
      <c r="C43" s="60"/>
      <c r="D43" s="61"/>
      <c r="E43" s="61"/>
      <c r="F43" s="73">
        <v>0</v>
      </c>
      <c r="G43" s="73"/>
      <c r="H43" s="100"/>
      <c r="I43" s="83"/>
      <c r="J43" s="100"/>
      <c r="K43" s="83"/>
      <c r="L43" s="100"/>
      <c r="M43" s="83"/>
      <c r="N43" s="105"/>
      <c r="O43" s="105"/>
      <c r="P43" s="105"/>
      <c r="Q43" s="87"/>
      <c r="R43" s="85"/>
    </row>
    <row r="44" spans="1:18" ht="12">
      <c r="A44" s="40" t="s">
        <v>200</v>
      </c>
      <c r="B44" s="57">
        <v>224.884</v>
      </c>
      <c r="C44" s="53">
        <v>10</v>
      </c>
      <c r="D44" s="51" t="s">
        <v>259</v>
      </c>
      <c r="E44" s="51" t="s">
        <v>260</v>
      </c>
      <c r="F44" s="72">
        <v>200</v>
      </c>
      <c r="G44" s="72">
        <v>1.12442</v>
      </c>
      <c r="H44" s="99">
        <v>28.1105</v>
      </c>
      <c r="I44" s="82">
        <v>104.93341713066663</v>
      </c>
      <c r="J44" s="99">
        <v>28.1105</v>
      </c>
      <c r="K44" s="82">
        <v>104.93341713066663</v>
      </c>
      <c r="L44" s="99">
        <v>28.1105</v>
      </c>
      <c r="M44" s="82">
        <v>104.93341713066663</v>
      </c>
      <c r="N44" s="104">
        <f aca="true" t="shared" si="12" ref="N44:N56">MAX(H44,I44)/$B44</f>
        <v>0.4666113068544967</v>
      </c>
      <c r="O44" s="104">
        <f aca="true" t="shared" si="13" ref="O44:O56">MAX(J44,K44)/$B44</f>
        <v>0.4666113068544967</v>
      </c>
      <c r="P44" s="104">
        <f aca="true" t="shared" si="14" ref="P44:P56">MAX(L44,M44)/$B44</f>
        <v>0.4666113068544967</v>
      </c>
      <c r="Q44" s="86">
        <v>314.8002513919999</v>
      </c>
      <c r="R44" s="84">
        <f aca="true" t="shared" si="15" ref="R44:R56">IF(Q44="NA","NA",Q44/B44)</f>
        <v>1.3998339205634902</v>
      </c>
    </row>
    <row r="45" spans="1:18" ht="12">
      <c r="A45" s="40" t="s">
        <v>201</v>
      </c>
      <c r="B45" s="57">
        <v>374.87840000000006</v>
      </c>
      <c r="C45" s="53">
        <v>1</v>
      </c>
      <c r="D45" s="51" t="s">
        <v>259</v>
      </c>
      <c r="E45" s="51" t="s">
        <v>260</v>
      </c>
      <c r="F45" s="72">
        <v>200</v>
      </c>
      <c r="G45" s="72">
        <v>1.8743920000000003</v>
      </c>
      <c r="H45" s="99">
        <v>46.85980000000001</v>
      </c>
      <c r="I45" s="82">
        <v>174.92039526399998</v>
      </c>
      <c r="J45" s="99">
        <v>46.85980000000001</v>
      </c>
      <c r="K45" s="82">
        <v>174.92039526399998</v>
      </c>
      <c r="L45" s="99">
        <v>46.85980000000001</v>
      </c>
      <c r="M45" s="82">
        <v>174.92039526399998</v>
      </c>
      <c r="N45" s="104">
        <f t="shared" si="12"/>
        <v>0.46660569204307306</v>
      </c>
      <c r="O45" s="104">
        <f t="shared" si="13"/>
        <v>0.46660569204307306</v>
      </c>
      <c r="P45" s="104">
        <f t="shared" si="14"/>
        <v>0.46660569204307306</v>
      </c>
      <c r="Q45" s="86">
        <v>524.7611857919999</v>
      </c>
      <c r="R45" s="84">
        <f t="shared" si="15"/>
        <v>1.399817076129219</v>
      </c>
    </row>
    <row r="46" spans="1:18" ht="12">
      <c r="A46" s="40" t="s">
        <v>202</v>
      </c>
      <c r="B46" s="57">
        <v>217.4596</v>
      </c>
      <c r="C46" s="53">
        <v>10</v>
      </c>
      <c r="D46" s="51" t="s">
        <v>259</v>
      </c>
      <c r="E46" s="51" t="s">
        <v>260</v>
      </c>
      <c r="F46" s="72">
        <v>200</v>
      </c>
      <c r="G46" s="72">
        <v>1.0872979999999999</v>
      </c>
      <c r="H46" s="99">
        <v>27.182449999999996</v>
      </c>
      <c r="I46" s="82">
        <v>101.46347451733331</v>
      </c>
      <c r="J46" s="99">
        <v>27.182449999999996</v>
      </c>
      <c r="K46" s="82">
        <v>101.46347451733331</v>
      </c>
      <c r="L46" s="99">
        <v>27.182449999999996</v>
      </c>
      <c r="M46" s="82">
        <v>101.46347451733331</v>
      </c>
      <c r="N46" s="104">
        <f t="shared" si="12"/>
        <v>0.4665854003103717</v>
      </c>
      <c r="O46" s="104">
        <f t="shared" si="13"/>
        <v>0.4665854003103717</v>
      </c>
      <c r="P46" s="104">
        <f t="shared" si="14"/>
        <v>0.4665854003103717</v>
      </c>
      <c r="Q46" s="86">
        <v>304.39042355199996</v>
      </c>
      <c r="R46" s="84">
        <f t="shared" si="15"/>
        <v>1.3997562009311153</v>
      </c>
    </row>
    <row r="47" spans="1:18" ht="12">
      <c r="A47" s="40" t="s">
        <v>203</v>
      </c>
      <c r="B47" s="57">
        <v>374.87840000000006</v>
      </c>
      <c r="C47" s="53">
        <v>1</v>
      </c>
      <c r="D47" s="51" t="s">
        <v>259</v>
      </c>
      <c r="E47" s="51" t="s">
        <v>260</v>
      </c>
      <c r="F47" s="72">
        <v>200</v>
      </c>
      <c r="G47" s="72">
        <v>1.8743920000000003</v>
      </c>
      <c r="H47" s="99">
        <v>46.85980000000001</v>
      </c>
      <c r="I47" s="82">
        <v>174.92039526399998</v>
      </c>
      <c r="J47" s="99">
        <v>46.85980000000001</v>
      </c>
      <c r="K47" s="82">
        <v>174.92039526399998</v>
      </c>
      <c r="L47" s="99">
        <v>46.85980000000001</v>
      </c>
      <c r="M47" s="82">
        <v>174.92039526399998</v>
      </c>
      <c r="N47" s="104">
        <f t="shared" si="12"/>
        <v>0.46660569204307306</v>
      </c>
      <c r="O47" s="104">
        <f t="shared" si="13"/>
        <v>0.46660569204307306</v>
      </c>
      <c r="P47" s="104">
        <f t="shared" si="14"/>
        <v>0.46660569204307306</v>
      </c>
      <c r="Q47" s="86">
        <v>524.7611857919999</v>
      </c>
      <c r="R47" s="84">
        <f t="shared" si="15"/>
        <v>1.399817076129219</v>
      </c>
    </row>
    <row r="48" spans="1:18" ht="12">
      <c r="A48" s="40" t="s">
        <v>204</v>
      </c>
      <c r="B48" s="57">
        <v>224.884</v>
      </c>
      <c r="C48" s="53">
        <v>10</v>
      </c>
      <c r="D48" s="51" t="s">
        <v>259</v>
      </c>
      <c r="E48" s="51" t="s">
        <v>260</v>
      </c>
      <c r="F48" s="72">
        <v>200</v>
      </c>
      <c r="G48" s="72">
        <v>1.12442</v>
      </c>
      <c r="H48" s="99">
        <v>28.1105</v>
      </c>
      <c r="I48" s="82">
        <v>104.93341713066663</v>
      </c>
      <c r="J48" s="99">
        <v>28.1105</v>
      </c>
      <c r="K48" s="82">
        <v>104.93341713066663</v>
      </c>
      <c r="L48" s="99">
        <v>28.1105</v>
      </c>
      <c r="M48" s="82">
        <v>104.93341713066663</v>
      </c>
      <c r="N48" s="104">
        <f t="shared" si="12"/>
        <v>0.4666113068544967</v>
      </c>
      <c r="O48" s="104">
        <f t="shared" si="13"/>
        <v>0.4666113068544967</v>
      </c>
      <c r="P48" s="104">
        <f t="shared" si="14"/>
        <v>0.4666113068544967</v>
      </c>
      <c r="Q48" s="86">
        <v>314.8002513919999</v>
      </c>
      <c r="R48" s="84">
        <f t="shared" si="15"/>
        <v>1.3998339205634902</v>
      </c>
    </row>
    <row r="49" spans="1:18" ht="12">
      <c r="A49" s="40" t="s">
        <v>205</v>
      </c>
      <c r="B49" s="57">
        <v>5248.0824</v>
      </c>
      <c r="C49" s="53">
        <v>1</v>
      </c>
      <c r="D49" s="51" t="s">
        <v>250</v>
      </c>
      <c r="E49" s="51"/>
      <c r="F49" s="72">
        <v>200</v>
      </c>
      <c r="G49" s="72">
        <v>26.240412000000003</v>
      </c>
      <c r="H49" s="99">
        <v>393.60618000000005</v>
      </c>
      <c r="I49" s="82">
        <v>393.60618000000005</v>
      </c>
      <c r="J49" s="99">
        <v>393.60618000000005</v>
      </c>
      <c r="K49" s="82">
        <v>393.60618000000005</v>
      </c>
      <c r="L49" s="99">
        <v>393.60618000000005</v>
      </c>
      <c r="M49" s="82">
        <v>393.60618000000005</v>
      </c>
      <c r="N49" s="104">
        <f t="shared" si="12"/>
        <v>0.07500000000000001</v>
      </c>
      <c r="O49" s="104">
        <f t="shared" si="13"/>
        <v>0.07500000000000001</v>
      </c>
      <c r="P49" s="104">
        <f t="shared" si="14"/>
        <v>0.07500000000000001</v>
      </c>
      <c r="Q49" s="86" t="s">
        <v>169</v>
      </c>
      <c r="R49" s="84" t="str">
        <f t="shared" si="15"/>
        <v>NA</v>
      </c>
    </row>
    <row r="50" spans="1:18" ht="12">
      <c r="A50" s="40" t="s">
        <v>206</v>
      </c>
      <c r="B50" s="57">
        <v>299.8812</v>
      </c>
      <c r="C50" s="53">
        <v>1</v>
      </c>
      <c r="D50" s="51" t="s">
        <v>259</v>
      </c>
      <c r="E50" s="51" t="s">
        <v>260</v>
      </c>
      <c r="F50" s="72">
        <v>200</v>
      </c>
      <c r="G50" s="72">
        <v>1.4994059999999998</v>
      </c>
      <c r="H50" s="99">
        <v>37.48515</v>
      </c>
      <c r="I50" s="82">
        <v>139.9269061973333</v>
      </c>
      <c r="J50" s="99">
        <v>37.48515</v>
      </c>
      <c r="K50" s="82">
        <v>139.9269061973333</v>
      </c>
      <c r="L50" s="99">
        <v>37.48515</v>
      </c>
      <c r="M50" s="82">
        <v>139.9269061973333</v>
      </c>
      <c r="N50" s="104">
        <f t="shared" si="12"/>
        <v>0.4666077973455265</v>
      </c>
      <c r="O50" s="104">
        <f t="shared" si="13"/>
        <v>0.4666077973455265</v>
      </c>
      <c r="P50" s="104">
        <f t="shared" si="14"/>
        <v>0.4666077973455265</v>
      </c>
      <c r="Q50" s="86">
        <v>419.7807185919999</v>
      </c>
      <c r="R50" s="84">
        <f t="shared" si="15"/>
        <v>1.3998233920365797</v>
      </c>
    </row>
    <row r="51" spans="1:18" ht="12">
      <c r="A51" s="40" t="s">
        <v>207</v>
      </c>
      <c r="B51" s="57">
        <v>217.4596</v>
      </c>
      <c r="C51" s="53">
        <v>10</v>
      </c>
      <c r="D51" s="51" t="s">
        <v>259</v>
      </c>
      <c r="E51" s="51" t="s">
        <v>260</v>
      </c>
      <c r="F51" s="72">
        <v>200</v>
      </c>
      <c r="G51" s="72">
        <v>1.0872979999999999</v>
      </c>
      <c r="H51" s="99">
        <v>27.182449999999996</v>
      </c>
      <c r="I51" s="82">
        <v>101.46347451733331</v>
      </c>
      <c r="J51" s="99">
        <v>27.182449999999996</v>
      </c>
      <c r="K51" s="82">
        <v>101.46347451733331</v>
      </c>
      <c r="L51" s="99">
        <v>27.182449999999996</v>
      </c>
      <c r="M51" s="82">
        <v>101.46347451733331</v>
      </c>
      <c r="N51" s="104">
        <f t="shared" si="12"/>
        <v>0.4665854003103717</v>
      </c>
      <c r="O51" s="104">
        <f t="shared" si="13"/>
        <v>0.4665854003103717</v>
      </c>
      <c r="P51" s="104">
        <f t="shared" si="14"/>
        <v>0.4665854003103717</v>
      </c>
      <c r="Q51" s="86">
        <v>304.39042355199996</v>
      </c>
      <c r="R51" s="84">
        <f t="shared" si="15"/>
        <v>1.3997562009311153</v>
      </c>
    </row>
    <row r="52" spans="1:18" ht="12">
      <c r="A52" s="40" t="s">
        <v>208</v>
      </c>
      <c r="B52" s="57">
        <v>299.8812</v>
      </c>
      <c r="C52" s="53">
        <v>1</v>
      </c>
      <c r="D52" s="51" t="s">
        <v>259</v>
      </c>
      <c r="E52" s="51" t="s">
        <v>260</v>
      </c>
      <c r="F52" s="72">
        <v>200</v>
      </c>
      <c r="G52" s="72">
        <v>1.4994059999999998</v>
      </c>
      <c r="H52" s="99">
        <v>37.48515</v>
      </c>
      <c r="I52" s="82">
        <v>139.9269061973333</v>
      </c>
      <c r="J52" s="99">
        <v>37.48515</v>
      </c>
      <c r="K52" s="82">
        <v>139.9269061973333</v>
      </c>
      <c r="L52" s="99">
        <v>37.48515</v>
      </c>
      <c r="M52" s="82">
        <v>139.9269061973333</v>
      </c>
      <c r="N52" s="104">
        <f t="shared" si="12"/>
        <v>0.4666077973455265</v>
      </c>
      <c r="O52" s="104">
        <f t="shared" si="13"/>
        <v>0.4666077973455265</v>
      </c>
      <c r="P52" s="104">
        <f t="shared" si="14"/>
        <v>0.4666077973455265</v>
      </c>
      <c r="Q52" s="86">
        <v>419.7807185919999</v>
      </c>
      <c r="R52" s="84">
        <f t="shared" si="15"/>
        <v>1.3998233920365797</v>
      </c>
    </row>
    <row r="53" spans="1:18" ht="12">
      <c r="A53" s="40" t="s">
        <v>266</v>
      </c>
      <c r="B53" s="57">
        <v>9746.408</v>
      </c>
      <c r="C53" s="53">
        <v>1</v>
      </c>
      <c r="D53" s="51" t="s">
        <v>252</v>
      </c>
      <c r="E53" s="51"/>
      <c r="F53" s="72">
        <v>750</v>
      </c>
      <c r="G53" s="72">
        <v>12.995210666666665</v>
      </c>
      <c r="H53" s="99">
        <v>259.9042133333333</v>
      </c>
      <c r="I53" s="82">
        <v>259.9042133333333</v>
      </c>
      <c r="J53" s="99">
        <v>649.7605333333332</v>
      </c>
      <c r="K53" s="82">
        <v>649.7605333333332</v>
      </c>
      <c r="L53" s="99">
        <v>649.7605333333332</v>
      </c>
      <c r="M53" s="82">
        <v>649.7605333333332</v>
      </c>
      <c r="N53" s="104">
        <f t="shared" si="12"/>
        <v>0.026666666666666665</v>
      </c>
      <c r="O53" s="104">
        <f t="shared" si="13"/>
        <v>0.06666666666666667</v>
      </c>
      <c r="P53" s="104">
        <f t="shared" si="14"/>
        <v>0.06666666666666667</v>
      </c>
      <c r="Q53" s="86" t="s">
        <v>169</v>
      </c>
      <c r="R53" s="84" t="str">
        <f t="shared" si="15"/>
        <v>NA</v>
      </c>
    </row>
    <row r="54" spans="1:18" ht="12">
      <c r="A54" s="40" t="s">
        <v>209</v>
      </c>
      <c r="B54" s="57">
        <v>2848.9251999999997</v>
      </c>
      <c r="C54" s="53">
        <v>1</v>
      </c>
      <c r="D54" s="51" t="s">
        <v>262</v>
      </c>
      <c r="E54" s="51"/>
      <c r="F54" s="72">
        <v>200</v>
      </c>
      <c r="G54" s="72">
        <v>14.244625999999998</v>
      </c>
      <c r="H54" s="99">
        <v>284.89252</v>
      </c>
      <c r="I54" s="82">
        <v>284.89252</v>
      </c>
      <c r="J54" s="99">
        <v>655.252796</v>
      </c>
      <c r="K54" s="82">
        <v>655.252796</v>
      </c>
      <c r="L54" s="99">
        <v>655.252796</v>
      </c>
      <c r="M54" s="82">
        <v>655.252796</v>
      </c>
      <c r="N54" s="104">
        <f t="shared" si="12"/>
        <v>0.1</v>
      </c>
      <c r="O54" s="104">
        <f t="shared" si="13"/>
        <v>0.23</v>
      </c>
      <c r="P54" s="104">
        <f t="shared" si="14"/>
        <v>0.23</v>
      </c>
      <c r="Q54" s="86" t="s">
        <v>169</v>
      </c>
      <c r="R54" s="84" t="str">
        <f t="shared" si="15"/>
        <v>NA</v>
      </c>
    </row>
    <row r="55" spans="1:18" ht="12">
      <c r="A55" s="40" t="s">
        <v>210</v>
      </c>
      <c r="B55" s="57">
        <v>6097.7996</v>
      </c>
      <c r="C55" s="53">
        <v>1</v>
      </c>
      <c r="D55" s="51" t="s">
        <v>253</v>
      </c>
      <c r="E55" s="51"/>
      <c r="F55" s="72">
        <v>1000</v>
      </c>
      <c r="G55" s="72">
        <v>6.0977996</v>
      </c>
      <c r="H55" s="99">
        <v>304.88998000000004</v>
      </c>
      <c r="I55" s="82">
        <v>304.88998000000004</v>
      </c>
      <c r="J55" s="99">
        <v>365.867976</v>
      </c>
      <c r="K55" s="82">
        <v>365.867976</v>
      </c>
      <c r="L55" s="99">
        <v>365.867976</v>
      </c>
      <c r="M55" s="82">
        <v>365.867976</v>
      </c>
      <c r="N55" s="104">
        <f t="shared" si="12"/>
        <v>0.05</v>
      </c>
      <c r="O55" s="104">
        <f t="shared" si="13"/>
        <v>0.06</v>
      </c>
      <c r="P55" s="104">
        <f t="shared" si="14"/>
        <v>0.06</v>
      </c>
      <c r="Q55" s="86" t="s">
        <v>169</v>
      </c>
      <c r="R55" s="84" t="str">
        <f t="shared" si="15"/>
        <v>NA</v>
      </c>
    </row>
    <row r="56" spans="1:18" ht="12">
      <c r="A56" s="40" t="s">
        <v>211</v>
      </c>
      <c r="B56" s="57">
        <v>6097.7996</v>
      </c>
      <c r="C56" s="53">
        <v>1</v>
      </c>
      <c r="D56" s="51" t="s">
        <v>253</v>
      </c>
      <c r="E56" s="51"/>
      <c r="F56" s="72">
        <v>1000</v>
      </c>
      <c r="G56" s="72">
        <v>6.0977996</v>
      </c>
      <c r="H56" s="99">
        <v>304.88998000000004</v>
      </c>
      <c r="I56" s="82">
        <v>304.88998000000004</v>
      </c>
      <c r="J56" s="99">
        <v>365.867976</v>
      </c>
      <c r="K56" s="82">
        <v>365.867976</v>
      </c>
      <c r="L56" s="99">
        <v>365.867976</v>
      </c>
      <c r="M56" s="82">
        <v>365.867976</v>
      </c>
      <c r="N56" s="104">
        <f t="shared" si="12"/>
        <v>0.05</v>
      </c>
      <c r="O56" s="104">
        <f t="shared" si="13"/>
        <v>0.06</v>
      </c>
      <c r="P56" s="104">
        <f t="shared" si="14"/>
        <v>0.06</v>
      </c>
      <c r="Q56" s="86" t="s">
        <v>169</v>
      </c>
      <c r="R56" s="84" t="str">
        <f t="shared" si="15"/>
        <v>NA</v>
      </c>
    </row>
    <row r="57" spans="1:18" ht="12.75">
      <c r="A57" s="58" t="s">
        <v>223</v>
      </c>
      <c r="B57" s="59"/>
      <c r="C57" s="60"/>
      <c r="D57" s="61"/>
      <c r="E57" s="61"/>
      <c r="F57" s="73"/>
      <c r="G57" s="73"/>
      <c r="H57" s="100"/>
      <c r="I57" s="83"/>
      <c r="J57" s="100"/>
      <c r="K57" s="83"/>
      <c r="L57" s="100"/>
      <c r="M57" s="83"/>
      <c r="N57" s="105"/>
      <c r="O57" s="105"/>
      <c r="P57" s="105"/>
      <c r="Q57" s="87"/>
      <c r="R57" s="85"/>
    </row>
    <row r="58" spans="1:18" ht="12">
      <c r="A58" s="40" t="s">
        <v>212</v>
      </c>
      <c r="B58" s="57">
        <v>7497.245199999999</v>
      </c>
      <c r="C58" s="53">
        <v>1</v>
      </c>
      <c r="D58" s="51" t="s">
        <v>263</v>
      </c>
      <c r="E58" s="51"/>
      <c r="F58" s="72">
        <v>100</v>
      </c>
      <c r="G58" s="72">
        <v>74.97245199999999</v>
      </c>
      <c r="H58" s="99">
        <v>1499.4490399999997</v>
      </c>
      <c r="I58" s="82">
        <v>1499.4490399999997</v>
      </c>
      <c r="J58" s="99">
        <v>1911.7975259999998</v>
      </c>
      <c r="K58" s="82">
        <v>1911.7975259999998</v>
      </c>
      <c r="L58" s="99">
        <v>1911.7975259999998</v>
      </c>
      <c r="M58" s="82">
        <v>1911.7975259999998</v>
      </c>
      <c r="N58" s="104">
        <f aca="true" t="shared" si="16" ref="N58:N65">MAX(H58,I58)/$B58</f>
        <v>0.19999999999999998</v>
      </c>
      <c r="O58" s="104">
        <f aca="true" t="shared" si="17" ref="O58:O65">MAX(J58,K58)/$B58</f>
        <v>0.255</v>
      </c>
      <c r="P58" s="104">
        <f aca="true" t="shared" si="18" ref="P58:P65">MAX(L58,M58)/$B58</f>
        <v>0.255</v>
      </c>
      <c r="Q58" s="86" t="s">
        <v>169</v>
      </c>
      <c r="R58" s="84" t="str">
        <f aca="true" t="shared" si="19" ref="R58:R65">IF(Q58="NA","NA",Q58/B58)</f>
        <v>NA</v>
      </c>
    </row>
    <row r="59" spans="1:18" ht="12">
      <c r="A59" s="40" t="s">
        <v>265</v>
      </c>
      <c r="B59" s="57">
        <v>11195.8876</v>
      </c>
      <c r="C59" s="53">
        <v>1</v>
      </c>
      <c r="D59" s="51" t="s">
        <v>254</v>
      </c>
      <c r="E59" s="51"/>
      <c r="F59" s="72">
        <v>750</v>
      </c>
      <c r="G59" s="72">
        <v>14.927850133333333</v>
      </c>
      <c r="H59" s="99">
        <v>223.917752</v>
      </c>
      <c r="I59" s="82">
        <v>223.917752</v>
      </c>
      <c r="J59" s="99">
        <v>746.3925066666666</v>
      </c>
      <c r="K59" s="82">
        <v>746.3925066666666</v>
      </c>
      <c r="L59" s="99">
        <v>746.3925066666666</v>
      </c>
      <c r="M59" s="82">
        <v>746.3925066666666</v>
      </c>
      <c r="N59" s="104">
        <f t="shared" si="16"/>
        <v>0.02</v>
      </c>
      <c r="O59" s="104">
        <f t="shared" si="17"/>
        <v>0.06666666666666665</v>
      </c>
      <c r="P59" s="104">
        <f t="shared" si="18"/>
        <v>0.06666666666666665</v>
      </c>
      <c r="Q59" s="86" t="s">
        <v>169</v>
      </c>
      <c r="R59" s="84" t="str">
        <f t="shared" si="19"/>
        <v>NA</v>
      </c>
    </row>
    <row r="60" spans="1:18" ht="12">
      <c r="A60" s="40" t="s">
        <v>213</v>
      </c>
      <c r="B60" s="57">
        <v>9996.362799999999</v>
      </c>
      <c r="C60" s="53">
        <v>1</v>
      </c>
      <c r="D60" s="51" t="s">
        <v>264</v>
      </c>
      <c r="E60" s="51"/>
      <c r="F60" s="72">
        <v>200</v>
      </c>
      <c r="G60" s="72">
        <v>49.98181399999999</v>
      </c>
      <c r="H60" s="99">
        <v>749.7272099999999</v>
      </c>
      <c r="I60" s="82">
        <v>749.7272099999999</v>
      </c>
      <c r="J60" s="99">
        <v>6997.453959999999</v>
      </c>
      <c r="K60" s="82">
        <v>6997.453959999999</v>
      </c>
      <c r="L60" s="99">
        <v>6997.453959999999</v>
      </c>
      <c r="M60" s="82">
        <v>6997.453959999999</v>
      </c>
      <c r="N60" s="104">
        <f t="shared" si="16"/>
        <v>0.075</v>
      </c>
      <c r="O60" s="104">
        <f t="shared" si="17"/>
        <v>0.7</v>
      </c>
      <c r="P60" s="104">
        <f t="shared" si="18"/>
        <v>0.7</v>
      </c>
      <c r="Q60" s="86" t="s">
        <v>169</v>
      </c>
      <c r="R60" s="84" t="str">
        <f t="shared" si="19"/>
        <v>NA</v>
      </c>
    </row>
    <row r="61" spans="1:18" ht="12">
      <c r="A61" s="40" t="s">
        <v>214</v>
      </c>
      <c r="B61" s="57">
        <v>749.972</v>
      </c>
      <c r="C61" s="53">
        <v>1</v>
      </c>
      <c r="D61" s="51" t="s">
        <v>249</v>
      </c>
      <c r="E61" s="51"/>
      <c r="F61" s="72">
        <v>142.85714285714286</v>
      </c>
      <c r="G61" s="72">
        <v>5.249804</v>
      </c>
      <c r="H61" s="99">
        <v>104.99608</v>
      </c>
      <c r="I61" s="82">
        <v>104.99608</v>
      </c>
      <c r="J61" s="99">
        <v>71.24734000000001</v>
      </c>
      <c r="K61" s="82">
        <v>71.24734000000001</v>
      </c>
      <c r="L61" s="99">
        <v>71.24734000000001</v>
      </c>
      <c r="M61" s="82">
        <v>71.24734000000001</v>
      </c>
      <c r="N61" s="104">
        <f t="shared" si="16"/>
        <v>0.14</v>
      </c>
      <c r="O61" s="104">
        <f t="shared" si="17"/>
        <v>0.09500000000000001</v>
      </c>
      <c r="P61" s="104">
        <f t="shared" si="18"/>
        <v>0.09500000000000001</v>
      </c>
      <c r="Q61" s="86" t="s">
        <v>169</v>
      </c>
      <c r="R61" s="84" t="str">
        <f t="shared" si="19"/>
        <v>NA</v>
      </c>
    </row>
    <row r="62" spans="1:18" ht="12">
      <c r="A62" s="40" t="s">
        <v>215</v>
      </c>
      <c r="B62" s="57">
        <v>749.7568000000001</v>
      </c>
      <c r="C62" s="53">
        <v>5</v>
      </c>
      <c r="D62" s="51" t="s">
        <v>249</v>
      </c>
      <c r="E62" s="51"/>
      <c r="F62" s="72">
        <v>142.85714285714286</v>
      </c>
      <c r="G62" s="72">
        <v>5.248297600000001</v>
      </c>
      <c r="H62" s="99">
        <v>104.96595200000002</v>
      </c>
      <c r="I62" s="82">
        <v>104.96595200000002</v>
      </c>
      <c r="J62" s="99">
        <v>71.22689600000001</v>
      </c>
      <c r="K62" s="82">
        <v>71.22689600000001</v>
      </c>
      <c r="L62" s="99">
        <v>71.22689600000001</v>
      </c>
      <c r="M62" s="82">
        <v>71.22689600000001</v>
      </c>
      <c r="N62" s="104">
        <f t="shared" si="16"/>
        <v>0.14</v>
      </c>
      <c r="O62" s="104">
        <f t="shared" si="17"/>
        <v>0.095</v>
      </c>
      <c r="P62" s="104">
        <f t="shared" si="18"/>
        <v>0.095</v>
      </c>
      <c r="Q62" s="86" t="s">
        <v>169</v>
      </c>
      <c r="R62" s="84" t="str">
        <f t="shared" si="19"/>
        <v>NA</v>
      </c>
    </row>
    <row r="63" spans="1:18" ht="12">
      <c r="A63" s="40" t="s">
        <v>216</v>
      </c>
      <c r="B63" s="57">
        <v>749.7568000000001</v>
      </c>
      <c r="C63" s="53">
        <v>1</v>
      </c>
      <c r="D63" s="51" t="s">
        <v>249</v>
      </c>
      <c r="E63" s="51"/>
      <c r="F63" s="72">
        <v>142.85714285714286</v>
      </c>
      <c r="G63" s="72">
        <v>5.248297600000001</v>
      </c>
      <c r="H63" s="99">
        <v>104.96595200000002</v>
      </c>
      <c r="I63" s="82">
        <v>104.96595200000002</v>
      </c>
      <c r="J63" s="99">
        <v>71.22689600000001</v>
      </c>
      <c r="K63" s="82">
        <v>71.22689600000001</v>
      </c>
      <c r="L63" s="99">
        <v>71.22689600000001</v>
      </c>
      <c r="M63" s="82">
        <v>71.22689600000001</v>
      </c>
      <c r="N63" s="104">
        <f t="shared" si="16"/>
        <v>0.14</v>
      </c>
      <c r="O63" s="104">
        <f t="shared" si="17"/>
        <v>0.095</v>
      </c>
      <c r="P63" s="104">
        <f t="shared" si="18"/>
        <v>0.095</v>
      </c>
      <c r="Q63" s="86" t="s">
        <v>169</v>
      </c>
      <c r="R63" s="84" t="str">
        <f t="shared" si="19"/>
        <v>NA</v>
      </c>
    </row>
    <row r="64" spans="1:18" ht="12">
      <c r="A64" s="40" t="s">
        <v>217</v>
      </c>
      <c r="B64" s="57">
        <v>149.99439999999998</v>
      </c>
      <c r="C64" s="53">
        <v>6</v>
      </c>
      <c r="D64" s="51" t="s">
        <v>249</v>
      </c>
      <c r="E64" s="51"/>
      <c r="F64" s="72">
        <v>142.85714285714286</v>
      </c>
      <c r="G64" s="72">
        <v>1.0499607999999998</v>
      </c>
      <c r="H64" s="99">
        <v>20.999215999999997</v>
      </c>
      <c r="I64" s="82">
        <v>20.999215999999997</v>
      </c>
      <c r="J64" s="99">
        <v>14.249467999999998</v>
      </c>
      <c r="K64" s="82">
        <v>14.249467999999998</v>
      </c>
      <c r="L64" s="99">
        <v>14.249467999999998</v>
      </c>
      <c r="M64" s="82">
        <v>14.249467999999998</v>
      </c>
      <c r="N64" s="104">
        <f t="shared" si="16"/>
        <v>0.13999999999999999</v>
      </c>
      <c r="O64" s="104">
        <f t="shared" si="17"/>
        <v>0.095</v>
      </c>
      <c r="P64" s="104">
        <f t="shared" si="18"/>
        <v>0.095</v>
      </c>
      <c r="Q64" s="86" t="s">
        <v>169</v>
      </c>
      <c r="R64" s="84" t="str">
        <f t="shared" si="19"/>
        <v>NA</v>
      </c>
    </row>
    <row r="65" spans="1:18" ht="12">
      <c r="A65" s="41" t="s">
        <v>218</v>
      </c>
      <c r="B65" s="57">
        <v>5398.0768</v>
      </c>
      <c r="C65" s="53">
        <v>1</v>
      </c>
      <c r="D65" s="51" t="s">
        <v>253</v>
      </c>
      <c r="E65" s="51"/>
      <c r="F65" s="72">
        <v>1000</v>
      </c>
      <c r="G65" s="72">
        <v>5.3980768</v>
      </c>
      <c r="H65" s="99">
        <v>269.90384</v>
      </c>
      <c r="I65" s="82">
        <v>269.90384</v>
      </c>
      <c r="J65" s="99">
        <v>323.88460799999996</v>
      </c>
      <c r="K65" s="82">
        <v>323.88460799999996</v>
      </c>
      <c r="L65" s="99">
        <v>323.88460799999996</v>
      </c>
      <c r="M65" s="82">
        <v>323.88460799999996</v>
      </c>
      <c r="N65" s="104">
        <f t="shared" si="16"/>
        <v>0.05</v>
      </c>
      <c r="O65" s="104">
        <f t="shared" si="17"/>
        <v>0.05999999999999999</v>
      </c>
      <c r="P65" s="104">
        <f t="shared" si="18"/>
        <v>0.05999999999999999</v>
      </c>
      <c r="Q65" s="86" t="s">
        <v>169</v>
      </c>
      <c r="R65" s="84" t="str">
        <f t="shared" si="19"/>
        <v>NA</v>
      </c>
    </row>
    <row r="66" spans="1:18" ht="12.75">
      <c r="A66" s="69" t="s">
        <v>226</v>
      </c>
      <c r="B66" s="42">
        <f>SUMPRODUCT(B6:B65,$C6:$C65)</f>
        <v>241412.5436</v>
      </c>
      <c r="C66" s="70"/>
      <c r="D66" s="71"/>
      <c r="E66" s="109"/>
      <c r="F66" s="110"/>
      <c r="G66" s="71"/>
      <c r="H66" s="101">
        <f aca="true" t="shared" si="20" ref="H66:M66">SUMPRODUCT(H6:H65,$C6:$C65)</f>
        <v>15985.04524</v>
      </c>
      <c r="I66" s="102">
        <f t="shared" si="20"/>
        <v>30968.560788186656</v>
      </c>
      <c r="J66" s="101">
        <f t="shared" si="20"/>
        <v>27802.733961666676</v>
      </c>
      <c r="K66" s="103">
        <f t="shared" si="20"/>
        <v>42786.249509853325</v>
      </c>
      <c r="L66" s="101">
        <f t="shared" si="20"/>
        <v>27802.733961666676</v>
      </c>
      <c r="M66" s="103">
        <f t="shared" si="20"/>
        <v>42786.249509853325</v>
      </c>
      <c r="N66" s="106">
        <f>SUMPRODUCT(N6:N65,$C6:$C65)</f>
        <v>62.963231080558344</v>
      </c>
      <c r="O66" s="106">
        <f>SUMPRODUCT(O6:O65,$C6:$C65)</f>
        <v>63.492397747225034</v>
      </c>
      <c r="P66" s="106">
        <f>SUMPRODUCT(P6:P65,$C6:$C65)</f>
        <v>63.492397747225034</v>
      </c>
      <c r="Q66" s="108">
        <f>SUMPRODUCT(Q6:Q65,$C6:$C65)</f>
        <v>76577.28722611196</v>
      </c>
      <c r="R66" s="107">
        <f>SUMPRODUCT(R6:R65,$C6:$C65)</f>
        <v>208.5703626511082</v>
      </c>
    </row>
    <row r="68" ht="12">
      <c r="A68" s="167" t="s">
        <v>378</v>
      </c>
    </row>
  </sheetData>
  <sheetProtection/>
  <mergeCells count="5">
    <mergeCell ref="H4:I4"/>
    <mergeCell ref="J4:K4"/>
    <mergeCell ref="L4:M4"/>
    <mergeCell ref="H3:M3"/>
    <mergeCell ref="N3:P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0">
      <selection activeCell="AE79" sqref="AE79"/>
    </sheetView>
  </sheetViews>
  <sheetFormatPr defaultColWidth="9.33203125" defaultRowHeight="10.5"/>
  <cols>
    <col min="1" max="16384" width="9.33203125" style="25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pane xSplit="4" ySplit="1" topLeftCell="E2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R59" sqref="R59"/>
    </sheetView>
  </sheetViews>
  <sheetFormatPr defaultColWidth="10.66015625" defaultRowHeight="10.5"/>
  <cols>
    <col min="1" max="1" width="32.5" style="16" customWidth="1"/>
    <col min="2" max="2" width="10.66015625" style="16" customWidth="1"/>
    <col min="3" max="3" width="14.83203125" style="16" customWidth="1"/>
    <col min="4" max="4" width="17" style="16" customWidth="1"/>
    <col min="5" max="28" width="5.5" style="16" customWidth="1"/>
    <col min="29" max="16384" width="10.66015625" style="16" customWidth="1"/>
  </cols>
  <sheetData>
    <row r="1" spans="1:28" ht="10.5">
      <c r="A1" s="139" t="s">
        <v>41</v>
      </c>
      <c r="B1" s="140" t="s">
        <v>50</v>
      </c>
      <c r="C1" s="140" t="s">
        <v>51</v>
      </c>
      <c r="D1" s="140" t="s">
        <v>52</v>
      </c>
      <c r="E1" s="141" t="s">
        <v>76</v>
      </c>
      <c r="F1" s="141" t="s">
        <v>77</v>
      </c>
      <c r="G1" s="141" t="s">
        <v>78</v>
      </c>
      <c r="H1" s="141" t="s">
        <v>79</v>
      </c>
      <c r="I1" s="141" t="s">
        <v>80</v>
      </c>
      <c r="J1" s="141" t="s">
        <v>81</v>
      </c>
      <c r="K1" s="141" t="s">
        <v>82</v>
      </c>
      <c r="L1" s="141" t="s">
        <v>83</v>
      </c>
      <c r="M1" s="141" t="s">
        <v>84</v>
      </c>
      <c r="N1" s="141" t="s">
        <v>85</v>
      </c>
      <c r="O1" s="141" t="s">
        <v>86</v>
      </c>
      <c r="P1" s="141" t="s">
        <v>87</v>
      </c>
      <c r="Q1" s="141" t="s">
        <v>88</v>
      </c>
      <c r="R1" s="141" t="s">
        <v>89</v>
      </c>
      <c r="S1" s="141" t="s">
        <v>90</v>
      </c>
      <c r="T1" s="141" t="s">
        <v>91</v>
      </c>
      <c r="U1" s="141" t="s">
        <v>92</v>
      </c>
      <c r="V1" s="141" t="s">
        <v>93</v>
      </c>
      <c r="W1" s="141" t="s">
        <v>94</v>
      </c>
      <c r="X1" s="141" t="s">
        <v>95</v>
      </c>
      <c r="Y1" s="141" t="s">
        <v>96</v>
      </c>
      <c r="Z1" s="141" t="s">
        <v>97</v>
      </c>
      <c r="AA1" s="141" t="s">
        <v>98</v>
      </c>
      <c r="AB1" s="142" t="s">
        <v>99</v>
      </c>
    </row>
    <row r="2" spans="1:28" ht="10.5">
      <c r="A2" s="404" t="s">
        <v>153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6"/>
    </row>
    <row r="3" spans="1:28" ht="9.75">
      <c r="A3" s="143" t="s">
        <v>43</v>
      </c>
      <c r="B3" s="144" t="s">
        <v>58</v>
      </c>
      <c r="C3" s="144" t="s">
        <v>54</v>
      </c>
      <c r="D3" s="144" t="s">
        <v>55</v>
      </c>
      <c r="E3" s="144">
        <v>0.1</v>
      </c>
      <c r="F3" s="144">
        <v>0.1</v>
      </c>
      <c r="G3" s="144">
        <v>0.1</v>
      </c>
      <c r="H3" s="144">
        <v>0.1</v>
      </c>
      <c r="I3" s="144">
        <v>0.1</v>
      </c>
      <c r="J3" s="144">
        <v>0.1</v>
      </c>
      <c r="K3" s="144">
        <v>0.1</v>
      </c>
      <c r="L3" s="144">
        <v>0.5</v>
      </c>
      <c r="M3" s="144">
        <v>0.9</v>
      </c>
      <c r="N3" s="144">
        <v>0.9</v>
      </c>
      <c r="O3" s="144">
        <v>0.9</v>
      </c>
      <c r="P3" s="144">
        <v>0.9</v>
      </c>
      <c r="Q3" s="144">
        <v>0.9</v>
      </c>
      <c r="R3" s="144">
        <v>0.9</v>
      </c>
      <c r="S3" s="144">
        <v>0.9</v>
      </c>
      <c r="T3" s="144">
        <v>0.9</v>
      </c>
      <c r="U3" s="144">
        <v>0.3</v>
      </c>
      <c r="V3" s="144">
        <v>0.3</v>
      </c>
      <c r="W3" s="144">
        <v>0.3</v>
      </c>
      <c r="X3" s="144">
        <v>0.3</v>
      </c>
      <c r="Y3" s="144">
        <v>0.3</v>
      </c>
      <c r="Z3" s="144">
        <v>0.3</v>
      </c>
      <c r="AA3" s="144">
        <v>0.3</v>
      </c>
      <c r="AB3" s="145">
        <v>0.1</v>
      </c>
    </row>
    <row r="4" spans="1:28" ht="9.75">
      <c r="A4" s="146" t="s">
        <v>4</v>
      </c>
      <c r="B4" s="144"/>
      <c r="C4" s="144"/>
      <c r="D4" s="144" t="s">
        <v>56</v>
      </c>
      <c r="E4" s="144">
        <v>0.1</v>
      </c>
      <c r="F4" s="144">
        <v>0.1</v>
      </c>
      <c r="G4" s="144">
        <v>0.1</v>
      </c>
      <c r="H4" s="144">
        <v>0.1</v>
      </c>
      <c r="I4" s="144">
        <v>0.1</v>
      </c>
      <c r="J4" s="144">
        <v>0.1</v>
      </c>
      <c r="K4" s="144">
        <v>0.1</v>
      </c>
      <c r="L4" s="144">
        <v>0.2</v>
      </c>
      <c r="M4" s="144">
        <v>0.4</v>
      </c>
      <c r="N4" s="144">
        <v>0.4</v>
      </c>
      <c r="O4" s="144">
        <v>0.4</v>
      </c>
      <c r="P4" s="144">
        <v>0.4</v>
      </c>
      <c r="Q4" s="144">
        <v>0.4</v>
      </c>
      <c r="R4" s="144">
        <v>0.4</v>
      </c>
      <c r="S4" s="144">
        <v>0.4</v>
      </c>
      <c r="T4" s="144">
        <v>0.4</v>
      </c>
      <c r="U4" s="144">
        <v>0.4</v>
      </c>
      <c r="V4" s="144">
        <v>0.4</v>
      </c>
      <c r="W4" s="144">
        <v>0.1</v>
      </c>
      <c r="X4" s="144">
        <v>0.1</v>
      </c>
      <c r="Y4" s="144">
        <v>0.1</v>
      </c>
      <c r="Z4" s="144">
        <v>0.1</v>
      </c>
      <c r="AA4" s="144">
        <v>0.1</v>
      </c>
      <c r="AB4" s="145">
        <v>0.1</v>
      </c>
    </row>
    <row r="5" spans="1:28" ht="9.75">
      <c r="A5" s="143"/>
      <c r="B5" s="144"/>
      <c r="C5" s="144"/>
      <c r="D5" s="144" t="s">
        <v>57</v>
      </c>
      <c r="E5" s="144">
        <v>0.05</v>
      </c>
      <c r="F5" s="144">
        <v>0.05</v>
      </c>
      <c r="G5" s="144">
        <v>0.05</v>
      </c>
      <c r="H5" s="144">
        <v>0.05</v>
      </c>
      <c r="I5" s="144">
        <v>0.05</v>
      </c>
      <c r="J5" s="144">
        <v>0.05</v>
      </c>
      <c r="K5" s="144">
        <v>0.05</v>
      </c>
      <c r="L5" s="144">
        <v>0.05</v>
      </c>
      <c r="M5" s="144">
        <v>0.1</v>
      </c>
      <c r="N5" s="144">
        <v>0.1</v>
      </c>
      <c r="O5" s="144">
        <v>0.1</v>
      </c>
      <c r="P5" s="144">
        <v>0.1</v>
      </c>
      <c r="Q5" s="144">
        <v>0.1</v>
      </c>
      <c r="R5" s="144">
        <v>0.1</v>
      </c>
      <c r="S5" s="144">
        <v>0.1</v>
      </c>
      <c r="T5" s="144">
        <v>0.1</v>
      </c>
      <c r="U5" s="144">
        <v>0.05</v>
      </c>
      <c r="V5" s="144">
        <v>0.05</v>
      </c>
      <c r="W5" s="144">
        <v>0.05</v>
      </c>
      <c r="X5" s="144">
        <v>0.05</v>
      </c>
      <c r="Y5" s="144">
        <v>0.05</v>
      </c>
      <c r="Z5" s="144">
        <v>0.05</v>
      </c>
      <c r="AA5" s="144">
        <v>0.05</v>
      </c>
      <c r="AB5" s="145">
        <v>0.05</v>
      </c>
    </row>
    <row r="6" spans="1:28" ht="9.75">
      <c r="A6" s="147" t="s">
        <v>0</v>
      </c>
      <c r="B6" s="148" t="s">
        <v>58</v>
      </c>
      <c r="C6" s="148" t="s">
        <v>54</v>
      </c>
      <c r="D6" s="148" t="s">
        <v>55</v>
      </c>
      <c r="E6" s="148">
        <v>0.5</v>
      </c>
      <c r="F6" s="148">
        <v>0.5</v>
      </c>
      <c r="G6" s="148">
        <v>0.5</v>
      </c>
      <c r="H6" s="148">
        <v>0.5</v>
      </c>
      <c r="I6" s="148">
        <v>0.5</v>
      </c>
      <c r="J6" s="148">
        <v>0.5</v>
      </c>
      <c r="K6" s="148">
        <v>0.5</v>
      </c>
      <c r="L6" s="148">
        <v>0.5</v>
      </c>
      <c r="M6" s="148">
        <v>0.9</v>
      </c>
      <c r="N6" s="148">
        <v>0.9</v>
      </c>
      <c r="O6" s="148">
        <v>0.9</v>
      </c>
      <c r="P6" s="148">
        <v>0.9</v>
      </c>
      <c r="Q6" s="148">
        <v>0.9</v>
      </c>
      <c r="R6" s="148">
        <v>0.9</v>
      </c>
      <c r="S6" s="148">
        <v>0.9</v>
      </c>
      <c r="T6" s="148">
        <v>0.9</v>
      </c>
      <c r="U6" s="148">
        <v>0.5</v>
      </c>
      <c r="V6" s="148">
        <v>0.5</v>
      </c>
      <c r="W6" s="148">
        <v>0.5</v>
      </c>
      <c r="X6" s="148">
        <v>0.5</v>
      </c>
      <c r="Y6" s="148">
        <v>0.5</v>
      </c>
      <c r="Z6" s="148">
        <v>0.5</v>
      </c>
      <c r="AA6" s="148">
        <v>0.5</v>
      </c>
      <c r="AB6" s="149">
        <v>0.5</v>
      </c>
    </row>
    <row r="7" spans="1:28" ht="9.75">
      <c r="A7" s="150" t="s">
        <v>5</v>
      </c>
      <c r="B7" s="148"/>
      <c r="C7" s="148"/>
      <c r="D7" s="148" t="s">
        <v>56</v>
      </c>
      <c r="E7" s="148">
        <v>0.5</v>
      </c>
      <c r="F7" s="148">
        <v>0.5</v>
      </c>
      <c r="G7" s="148">
        <v>0.5</v>
      </c>
      <c r="H7" s="148">
        <v>0.5</v>
      </c>
      <c r="I7" s="148">
        <v>0.5</v>
      </c>
      <c r="J7" s="148">
        <v>0.5</v>
      </c>
      <c r="K7" s="148">
        <v>0.5</v>
      </c>
      <c r="L7" s="148">
        <v>0.5</v>
      </c>
      <c r="M7" s="148">
        <v>0.8</v>
      </c>
      <c r="N7" s="148">
        <v>0.8</v>
      </c>
      <c r="O7" s="148">
        <v>0.8</v>
      </c>
      <c r="P7" s="148">
        <v>0.8</v>
      </c>
      <c r="Q7" s="148">
        <v>0.8</v>
      </c>
      <c r="R7" s="148">
        <v>0.8</v>
      </c>
      <c r="S7" s="148">
        <v>0.8</v>
      </c>
      <c r="T7" s="148">
        <v>0.8</v>
      </c>
      <c r="U7" s="148">
        <v>0.8</v>
      </c>
      <c r="V7" s="148">
        <v>0.8</v>
      </c>
      <c r="W7" s="148">
        <v>0.5</v>
      </c>
      <c r="X7" s="148">
        <v>0.5</v>
      </c>
      <c r="Y7" s="148">
        <v>0.5</v>
      </c>
      <c r="Z7" s="148">
        <v>0.5</v>
      </c>
      <c r="AA7" s="148">
        <v>0.5</v>
      </c>
      <c r="AB7" s="149">
        <v>0.5</v>
      </c>
    </row>
    <row r="8" spans="1:28" ht="9.75">
      <c r="A8" s="147"/>
      <c r="B8" s="148"/>
      <c r="C8" s="148"/>
      <c r="D8" s="148" t="s">
        <v>57</v>
      </c>
      <c r="E8" s="148">
        <v>0.5</v>
      </c>
      <c r="F8" s="148">
        <v>0.5</v>
      </c>
      <c r="G8" s="148">
        <v>0.5</v>
      </c>
      <c r="H8" s="148">
        <v>0.5</v>
      </c>
      <c r="I8" s="148">
        <v>0.5</v>
      </c>
      <c r="J8" s="148">
        <v>0.5</v>
      </c>
      <c r="K8" s="148">
        <v>0.5</v>
      </c>
      <c r="L8" s="148">
        <v>0.5</v>
      </c>
      <c r="M8" s="148">
        <v>0.7</v>
      </c>
      <c r="N8" s="148">
        <v>0.7</v>
      </c>
      <c r="O8" s="148">
        <v>0.7</v>
      </c>
      <c r="P8" s="148">
        <v>0.7</v>
      </c>
      <c r="Q8" s="148">
        <v>0.7</v>
      </c>
      <c r="R8" s="148">
        <v>0.7</v>
      </c>
      <c r="S8" s="148">
        <v>0.7</v>
      </c>
      <c r="T8" s="148">
        <v>0.7</v>
      </c>
      <c r="U8" s="148">
        <v>0.5</v>
      </c>
      <c r="V8" s="148">
        <v>0.5</v>
      </c>
      <c r="W8" s="148">
        <v>0.5</v>
      </c>
      <c r="X8" s="148">
        <v>0.5</v>
      </c>
      <c r="Y8" s="148">
        <v>0.5</v>
      </c>
      <c r="Z8" s="148">
        <v>0.5</v>
      </c>
      <c r="AA8" s="148">
        <v>0.5</v>
      </c>
      <c r="AB8" s="149">
        <v>0.5</v>
      </c>
    </row>
    <row r="9" spans="1:28" ht="9.75">
      <c r="A9" s="143" t="s">
        <v>45</v>
      </c>
      <c r="B9" s="144" t="s">
        <v>58</v>
      </c>
      <c r="C9" s="144" t="s">
        <v>54</v>
      </c>
      <c r="D9" s="144" t="s">
        <v>55</v>
      </c>
      <c r="E9" s="148">
        <v>0.4</v>
      </c>
      <c r="F9" s="148">
        <v>0.4</v>
      </c>
      <c r="G9" s="148">
        <v>0.4</v>
      </c>
      <c r="H9" s="148">
        <v>0.4</v>
      </c>
      <c r="I9" s="148">
        <v>0.4</v>
      </c>
      <c r="J9" s="148">
        <v>0.4</v>
      </c>
      <c r="K9" s="148">
        <v>0.4</v>
      </c>
      <c r="L9" s="148">
        <v>0.7</v>
      </c>
      <c r="M9" s="148">
        <v>0.9</v>
      </c>
      <c r="N9" s="148">
        <v>0.9</v>
      </c>
      <c r="O9" s="148">
        <v>0.9</v>
      </c>
      <c r="P9" s="148">
        <v>0.9</v>
      </c>
      <c r="Q9" s="148">
        <v>0.9</v>
      </c>
      <c r="R9" s="148">
        <v>0.9</v>
      </c>
      <c r="S9" s="148">
        <v>0.9</v>
      </c>
      <c r="T9" s="148">
        <v>0.9</v>
      </c>
      <c r="U9" s="148">
        <v>0.6</v>
      </c>
      <c r="V9" s="148">
        <v>0.6</v>
      </c>
      <c r="W9" s="148">
        <v>0.6</v>
      </c>
      <c r="X9" s="148">
        <v>0.6</v>
      </c>
      <c r="Y9" s="148">
        <v>0.6</v>
      </c>
      <c r="Z9" s="148">
        <v>0.6</v>
      </c>
      <c r="AA9" s="148">
        <v>0.6</v>
      </c>
      <c r="AB9" s="149">
        <v>0.4</v>
      </c>
    </row>
    <row r="10" spans="1:28" ht="9.75">
      <c r="A10" s="143"/>
      <c r="B10" s="144"/>
      <c r="C10" s="144"/>
      <c r="D10" s="144" t="s">
        <v>56</v>
      </c>
      <c r="E10" s="148">
        <v>0.4</v>
      </c>
      <c r="F10" s="148">
        <v>0.4</v>
      </c>
      <c r="G10" s="148">
        <v>0.4</v>
      </c>
      <c r="H10" s="148">
        <v>0.4</v>
      </c>
      <c r="I10" s="148">
        <v>0.4</v>
      </c>
      <c r="J10" s="148">
        <v>0.4</v>
      </c>
      <c r="K10" s="148">
        <v>0.4</v>
      </c>
      <c r="L10" s="148">
        <v>0.5</v>
      </c>
      <c r="M10" s="148">
        <v>0.65</v>
      </c>
      <c r="N10" s="148">
        <v>0.65</v>
      </c>
      <c r="O10" s="148">
        <v>0.65</v>
      </c>
      <c r="P10" s="148">
        <v>0.65</v>
      </c>
      <c r="Q10" s="148">
        <v>0.65</v>
      </c>
      <c r="R10" s="148">
        <v>0.65</v>
      </c>
      <c r="S10" s="148">
        <v>0.65</v>
      </c>
      <c r="T10" s="148">
        <v>0.65</v>
      </c>
      <c r="U10" s="148">
        <v>0.65</v>
      </c>
      <c r="V10" s="148">
        <v>0.65</v>
      </c>
      <c r="W10" s="148">
        <v>0.4</v>
      </c>
      <c r="X10" s="148">
        <v>0.4</v>
      </c>
      <c r="Y10" s="148">
        <v>0.4</v>
      </c>
      <c r="Z10" s="148">
        <v>0.4</v>
      </c>
      <c r="AA10" s="148">
        <v>0.4</v>
      </c>
      <c r="AB10" s="149">
        <v>0.4</v>
      </c>
    </row>
    <row r="11" spans="1:28" ht="9.75">
      <c r="A11" s="143"/>
      <c r="B11" s="144"/>
      <c r="C11" s="144"/>
      <c r="D11" s="144" t="s">
        <v>57</v>
      </c>
      <c r="E11" s="148">
        <v>0.3</v>
      </c>
      <c r="F11" s="148">
        <v>0.3</v>
      </c>
      <c r="G11" s="148">
        <v>0.3</v>
      </c>
      <c r="H11" s="148">
        <v>0.3</v>
      </c>
      <c r="I11" s="148">
        <v>0.3</v>
      </c>
      <c r="J11" s="148">
        <v>0.3</v>
      </c>
      <c r="K11" s="148">
        <v>0.3</v>
      </c>
      <c r="L11" s="148">
        <v>0.3</v>
      </c>
      <c r="M11" s="148">
        <v>0.4</v>
      </c>
      <c r="N11" s="148">
        <v>0.4</v>
      </c>
      <c r="O11" s="148">
        <v>0.4</v>
      </c>
      <c r="P11" s="148">
        <v>0.4</v>
      </c>
      <c r="Q11" s="148">
        <v>0.4</v>
      </c>
      <c r="R11" s="148">
        <v>0.4</v>
      </c>
      <c r="S11" s="148">
        <v>0.4</v>
      </c>
      <c r="T11" s="148">
        <v>0.4</v>
      </c>
      <c r="U11" s="148">
        <v>0.3</v>
      </c>
      <c r="V11" s="148">
        <v>0.3</v>
      </c>
      <c r="W11" s="148">
        <v>0.3</v>
      </c>
      <c r="X11" s="148">
        <v>0.3</v>
      </c>
      <c r="Y11" s="148">
        <v>0.3</v>
      </c>
      <c r="Z11" s="148">
        <v>0.3</v>
      </c>
      <c r="AA11" s="148">
        <v>0.3</v>
      </c>
      <c r="AB11" s="149">
        <v>0.3</v>
      </c>
    </row>
    <row r="12" spans="1:28" ht="9.75">
      <c r="A12" s="147" t="s">
        <v>2</v>
      </c>
      <c r="B12" s="148" t="s">
        <v>58</v>
      </c>
      <c r="C12" s="148" t="s">
        <v>54</v>
      </c>
      <c r="D12" s="148" t="s">
        <v>55</v>
      </c>
      <c r="E12" s="148">
        <v>0.4</v>
      </c>
      <c r="F12" s="148">
        <v>0.4</v>
      </c>
      <c r="G12" s="148">
        <v>0.4</v>
      </c>
      <c r="H12" s="148">
        <v>0.4</v>
      </c>
      <c r="I12" s="148">
        <v>0.4</v>
      </c>
      <c r="J12" s="148">
        <v>0.4</v>
      </c>
      <c r="K12" s="148">
        <v>0.4</v>
      </c>
      <c r="L12" s="148">
        <v>0.7</v>
      </c>
      <c r="M12" s="148">
        <v>0.9</v>
      </c>
      <c r="N12" s="148">
        <v>0.9</v>
      </c>
      <c r="O12" s="148">
        <v>0.9</v>
      </c>
      <c r="P12" s="148">
        <v>0.9</v>
      </c>
      <c r="Q12" s="148">
        <v>0.9</v>
      </c>
      <c r="R12" s="148">
        <v>0.9</v>
      </c>
      <c r="S12" s="148">
        <v>0.9</v>
      </c>
      <c r="T12" s="148">
        <v>0.9</v>
      </c>
      <c r="U12" s="148">
        <v>0.6</v>
      </c>
      <c r="V12" s="148">
        <v>0.6</v>
      </c>
      <c r="W12" s="148">
        <v>0.6</v>
      </c>
      <c r="X12" s="148">
        <v>0.6</v>
      </c>
      <c r="Y12" s="148">
        <v>0.6</v>
      </c>
      <c r="Z12" s="148">
        <v>0.6</v>
      </c>
      <c r="AA12" s="148">
        <v>0.6</v>
      </c>
      <c r="AB12" s="149">
        <v>0.4</v>
      </c>
    </row>
    <row r="13" spans="1:28" ht="9.75">
      <c r="A13" s="147"/>
      <c r="B13" s="148"/>
      <c r="C13" s="148"/>
      <c r="D13" s="148" t="s">
        <v>68</v>
      </c>
      <c r="E13" s="148">
        <v>0.4</v>
      </c>
      <c r="F13" s="148">
        <v>0.4</v>
      </c>
      <c r="G13" s="148">
        <v>0.4</v>
      </c>
      <c r="H13" s="148">
        <v>0.4</v>
      </c>
      <c r="I13" s="148">
        <v>0.4</v>
      </c>
      <c r="J13" s="148">
        <v>0.4</v>
      </c>
      <c r="K13" s="148">
        <v>0.4</v>
      </c>
      <c r="L13" s="148">
        <v>0.5</v>
      </c>
      <c r="M13" s="148">
        <v>0.65</v>
      </c>
      <c r="N13" s="148">
        <v>0.65</v>
      </c>
      <c r="O13" s="148">
        <v>0.65</v>
      </c>
      <c r="P13" s="148">
        <v>0.65</v>
      </c>
      <c r="Q13" s="148">
        <v>0.65</v>
      </c>
      <c r="R13" s="148">
        <v>0.65</v>
      </c>
      <c r="S13" s="148">
        <v>0.65</v>
      </c>
      <c r="T13" s="148">
        <v>0.65</v>
      </c>
      <c r="U13" s="148">
        <v>0.65</v>
      </c>
      <c r="V13" s="148">
        <v>0.65</v>
      </c>
      <c r="W13" s="148">
        <v>0.4</v>
      </c>
      <c r="X13" s="148">
        <v>0.4</v>
      </c>
      <c r="Y13" s="148">
        <v>0.4</v>
      </c>
      <c r="Z13" s="148">
        <v>0.4</v>
      </c>
      <c r="AA13" s="148">
        <v>0.4</v>
      </c>
      <c r="AB13" s="149">
        <v>0.4</v>
      </c>
    </row>
    <row r="14" spans="1:28" ht="9.75">
      <c r="A14" s="147"/>
      <c r="B14" s="148"/>
      <c r="C14" s="148"/>
      <c r="D14" s="148" t="s">
        <v>57</v>
      </c>
      <c r="E14" s="148">
        <v>0.4</v>
      </c>
      <c r="F14" s="148">
        <v>0.4</v>
      </c>
      <c r="G14" s="148">
        <v>0.4</v>
      </c>
      <c r="H14" s="148">
        <v>0.4</v>
      </c>
      <c r="I14" s="148">
        <v>0.4</v>
      </c>
      <c r="J14" s="148">
        <v>0.4</v>
      </c>
      <c r="K14" s="148">
        <v>0.4</v>
      </c>
      <c r="L14" s="148">
        <v>0.4</v>
      </c>
      <c r="M14" s="148">
        <v>0.6</v>
      </c>
      <c r="N14" s="148">
        <v>0.6</v>
      </c>
      <c r="O14" s="148">
        <v>0.6</v>
      </c>
      <c r="P14" s="148">
        <v>0.6</v>
      </c>
      <c r="Q14" s="148">
        <v>0.6</v>
      </c>
      <c r="R14" s="148">
        <v>0.6</v>
      </c>
      <c r="S14" s="148">
        <v>0.6</v>
      </c>
      <c r="T14" s="148">
        <v>0.6</v>
      </c>
      <c r="U14" s="148">
        <v>0.4</v>
      </c>
      <c r="V14" s="148">
        <v>0.4</v>
      </c>
      <c r="W14" s="148">
        <v>0.4</v>
      </c>
      <c r="X14" s="148">
        <v>0.4</v>
      </c>
      <c r="Y14" s="148">
        <v>0.4</v>
      </c>
      <c r="Z14" s="148">
        <v>0.4</v>
      </c>
      <c r="AA14" s="148">
        <v>0.4</v>
      </c>
      <c r="AB14" s="149">
        <v>0.4</v>
      </c>
    </row>
    <row r="15" spans="1:28" ht="9.75">
      <c r="A15" s="143" t="s">
        <v>44</v>
      </c>
      <c r="B15" s="144" t="s">
        <v>58</v>
      </c>
      <c r="C15" s="144" t="s">
        <v>54</v>
      </c>
      <c r="D15" s="144" t="s">
        <v>61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0.1</v>
      </c>
      <c r="M15" s="148">
        <v>0.5</v>
      </c>
      <c r="N15" s="148">
        <v>0.8</v>
      </c>
      <c r="O15" s="148">
        <v>0.8</v>
      </c>
      <c r="P15" s="148">
        <v>0.8</v>
      </c>
      <c r="Q15" s="148">
        <v>0.8</v>
      </c>
      <c r="R15" s="148">
        <v>0.8</v>
      </c>
      <c r="S15" s="148">
        <v>0.8</v>
      </c>
      <c r="T15" s="148">
        <v>0.8</v>
      </c>
      <c r="U15" s="148">
        <v>0.8</v>
      </c>
      <c r="V15" s="148">
        <v>0.5</v>
      </c>
      <c r="W15" s="148">
        <v>0.3</v>
      </c>
      <c r="X15" s="148">
        <v>0.3</v>
      </c>
      <c r="Y15" s="148">
        <v>0.2</v>
      </c>
      <c r="Z15" s="148">
        <v>0.2</v>
      </c>
      <c r="AA15" s="148">
        <v>0</v>
      </c>
      <c r="AB15" s="149">
        <v>0</v>
      </c>
    </row>
    <row r="16" spans="1:28" ht="9.75">
      <c r="A16" s="143"/>
      <c r="B16" s="144"/>
      <c r="C16" s="144"/>
      <c r="D16" s="144" t="s">
        <v>62</v>
      </c>
      <c r="E16" s="148">
        <v>1</v>
      </c>
      <c r="F16" s="148">
        <v>1</v>
      </c>
      <c r="G16" s="148">
        <v>1</v>
      </c>
      <c r="H16" s="148">
        <v>1</v>
      </c>
      <c r="I16" s="148">
        <v>1</v>
      </c>
      <c r="J16" s="148">
        <v>1</v>
      </c>
      <c r="K16" s="148">
        <v>1</v>
      </c>
      <c r="L16" s="148">
        <v>1</v>
      </c>
      <c r="M16" s="148">
        <v>1</v>
      </c>
      <c r="N16" s="148">
        <v>1</v>
      </c>
      <c r="O16" s="148">
        <v>1</v>
      </c>
      <c r="P16" s="148">
        <v>1</v>
      </c>
      <c r="Q16" s="148">
        <v>1</v>
      </c>
      <c r="R16" s="148">
        <v>1</v>
      </c>
      <c r="S16" s="148">
        <v>1</v>
      </c>
      <c r="T16" s="148">
        <v>1</v>
      </c>
      <c r="U16" s="148">
        <v>1</v>
      </c>
      <c r="V16" s="148">
        <v>1</v>
      </c>
      <c r="W16" s="148">
        <v>1</v>
      </c>
      <c r="X16" s="148">
        <v>1</v>
      </c>
      <c r="Y16" s="148">
        <v>1</v>
      </c>
      <c r="Z16" s="148">
        <v>1</v>
      </c>
      <c r="AA16" s="148">
        <v>1</v>
      </c>
      <c r="AB16" s="149">
        <v>1</v>
      </c>
    </row>
    <row r="17" spans="1:28" ht="9.75">
      <c r="A17" s="143"/>
      <c r="B17" s="144"/>
      <c r="C17" s="144"/>
      <c r="D17" s="144" t="s">
        <v>56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0.1</v>
      </c>
      <c r="M17" s="148">
        <v>0.3</v>
      </c>
      <c r="N17" s="148">
        <v>0.4</v>
      </c>
      <c r="O17" s="148">
        <v>0.4</v>
      </c>
      <c r="P17" s="148">
        <v>0.4</v>
      </c>
      <c r="Q17" s="148">
        <v>0.4</v>
      </c>
      <c r="R17" s="148">
        <v>0.4</v>
      </c>
      <c r="S17" s="148">
        <v>0.4</v>
      </c>
      <c r="T17" s="148">
        <v>0.4</v>
      </c>
      <c r="U17" s="148">
        <v>0.4</v>
      </c>
      <c r="V17" s="148">
        <v>0.1</v>
      </c>
      <c r="W17" s="148">
        <v>0.1</v>
      </c>
      <c r="X17" s="148">
        <v>0</v>
      </c>
      <c r="Y17" s="148">
        <v>0</v>
      </c>
      <c r="Z17" s="148">
        <v>0</v>
      </c>
      <c r="AA17" s="148">
        <v>0</v>
      </c>
      <c r="AB17" s="149">
        <v>0</v>
      </c>
    </row>
    <row r="18" spans="1:28" ht="9.75">
      <c r="A18" s="143"/>
      <c r="B18" s="144"/>
      <c r="C18" s="144"/>
      <c r="D18" s="144" t="s">
        <v>57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0.05</v>
      </c>
      <c r="N18" s="148">
        <v>0.05</v>
      </c>
      <c r="O18" s="148">
        <v>0.05</v>
      </c>
      <c r="P18" s="148">
        <v>0.05</v>
      </c>
      <c r="Q18" s="148">
        <v>0.05</v>
      </c>
      <c r="R18" s="148">
        <v>0.05</v>
      </c>
      <c r="S18" s="148">
        <v>0.05</v>
      </c>
      <c r="T18" s="148">
        <v>0.05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8">
        <v>0</v>
      </c>
      <c r="AB18" s="149">
        <v>0</v>
      </c>
    </row>
    <row r="19" spans="1:28" ht="9.75">
      <c r="A19" s="147" t="s">
        <v>1</v>
      </c>
      <c r="B19" s="148" t="s">
        <v>58</v>
      </c>
      <c r="C19" s="148" t="s">
        <v>54</v>
      </c>
      <c r="D19" s="148" t="s">
        <v>61</v>
      </c>
      <c r="E19" s="148">
        <v>0.4</v>
      </c>
      <c r="F19" s="148">
        <v>0.4</v>
      </c>
      <c r="G19" s="148">
        <v>0.4</v>
      </c>
      <c r="H19" s="148">
        <v>0.4</v>
      </c>
      <c r="I19" s="148">
        <v>0.4</v>
      </c>
      <c r="J19" s="148">
        <v>0.4</v>
      </c>
      <c r="K19" s="148">
        <v>0.4</v>
      </c>
      <c r="L19" s="148">
        <v>0.5</v>
      </c>
      <c r="M19" s="148">
        <v>0.6</v>
      </c>
      <c r="N19" s="148">
        <v>0.8</v>
      </c>
      <c r="O19" s="148">
        <v>0.8</v>
      </c>
      <c r="P19" s="148">
        <v>0.8</v>
      </c>
      <c r="Q19" s="148">
        <v>0.8</v>
      </c>
      <c r="R19" s="148">
        <v>0.8</v>
      </c>
      <c r="S19" s="148">
        <v>0.8</v>
      </c>
      <c r="T19" s="148">
        <v>0.8</v>
      </c>
      <c r="U19" s="148">
        <v>0.8</v>
      </c>
      <c r="V19" s="148">
        <v>0.6</v>
      </c>
      <c r="W19" s="148">
        <v>0.5</v>
      </c>
      <c r="X19" s="148">
        <v>0.5</v>
      </c>
      <c r="Y19" s="148">
        <v>0.4</v>
      </c>
      <c r="Z19" s="148">
        <v>0.4</v>
      </c>
      <c r="AA19" s="148">
        <v>0.4</v>
      </c>
      <c r="AB19" s="149">
        <v>0.4</v>
      </c>
    </row>
    <row r="20" spans="1:28" ht="9.75">
      <c r="A20" s="147"/>
      <c r="B20" s="148"/>
      <c r="C20" s="148"/>
      <c r="D20" s="148" t="s">
        <v>62</v>
      </c>
      <c r="E20" s="148">
        <v>1</v>
      </c>
      <c r="F20" s="148">
        <v>1</v>
      </c>
      <c r="G20" s="148">
        <v>1</v>
      </c>
      <c r="H20" s="148">
        <v>1</v>
      </c>
      <c r="I20" s="148">
        <v>1</v>
      </c>
      <c r="J20" s="148">
        <v>1</v>
      </c>
      <c r="K20" s="148">
        <v>1</v>
      </c>
      <c r="L20" s="148">
        <v>1</v>
      </c>
      <c r="M20" s="148">
        <v>1</v>
      </c>
      <c r="N20" s="148">
        <v>1</v>
      </c>
      <c r="O20" s="148">
        <v>1</v>
      </c>
      <c r="P20" s="148">
        <v>1</v>
      </c>
      <c r="Q20" s="148">
        <v>1</v>
      </c>
      <c r="R20" s="148">
        <v>1</v>
      </c>
      <c r="S20" s="148">
        <v>1</v>
      </c>
      <c r="T20" s="148">
        <v>1</v>
      </c>
      <c r="U20" s="148">
        <v>1</v>
      </c>
      <c r="V20" s="148">
        <v>1</v>
      </c>
      <c r="W20" s="148">
        <v>1</v>
      </c>
      <c r="X20" s="148">
        <v>1</v>
      </c>
      <c r="Y20" s="148">
        <v>1</v>
      </c>
      <c r="Z20" s="148">
        <v>1</v>
      </c>
      <c r="AA20" s="148">
        <v>1</v>
      </c>
      <c r="AB20" s="149">
        <v>1</v>
      </c>
    </row>
    <row r="21" spans="1:28" ht="9.75">
      <c r="A21" s="147"/>
      <c r="B21" s="148"/>
      <c r="C21" s="148"/>
      <c r="D21" s="148" t="s">
        <v>56</v>
      </c>
      <c r="E21" s="148">
        <v>0.4</v>
      </c>
      <c r="F21" s="148">
        <v>0.4</v>
      </c>
      <c r="G21" s="148">
        <v>0.4</v>
      </c>
      <c r="H21" s="148">
        <v>0.4</v>
      </c>
      <c r="I21" s="148">
        <v>0.4</v>
      </c>
      <c r="J21" s="148">
        <v>0.4</v>
      </c>
      <c r="K21" s="148">
        <v>0.4</v>
      </c>
      <c r="L21" s="148">
        <v>0.5</v>
      </c>
      <c r="M21" s="148">
        <v>0.6</v>
      </c>
      <c r="N21" s="148">
        <v>0.6</v>
      </c>
      <c r="O21" s="148">
        <v>0.6</v>
      </c>
      <c r="P21" s="148">
        <v>0.6</v>
      </c>
      <c r="Q21" s="148">
        <v>0.6</v>
      </c>
      <c r="R21" s="148">
        <v>0.6</v>
      </c>
      <c r="S21" s="148">
        <v>0.6</v>
      </c>
      <c r="T21" s="148">
        <v>0.6</v>
      </c>
      <c r="U21" s="148">
        <v>0.6</v>
      </c>
      <c r="V21" s="148">
        <v>0.5</v>
      </c>
      <c r="W21" s="148">
        <v>0.5</v>
      </c>
      <c r="X21" s="148">
        <v>0.4</v>
      </c>
      <c r="Y21" s="148">
        <v>0.4</v>
      </c>
      <c r="Z21" s="148">
        <v>0.4</v>
      </c>
      <c r="AA21" s="148">
        <v>0.4</v>
      </c>
      <c r="AB21" s="149">
        <v>0.4</v>
      </c>
    </row>
    <row r="22" spans="1:28" ht="9.75">
      <c r="A22" s="147"/>
      <c r="B22" s="148"/>
      <c r="C22" s="148"/>
      <c r="D22" s="148" t="s">
        <v>57</v>
      </c>
      <c r="E22" s="148">
        <v>0.4</v>
      </c>
      <c r="F22" s="148">
        <v>0.4</v>
      </c>
      <c r="G22" s="148">
        <v>0.4</v>
      </c>
      <c r="H22" s="148">
        <v>0.4</v>
      </c>
      <c r="I22" s="148">
        <v>0.4</v>
      </c>
      <c r="J22" s="148">
        <v>0.4</v>
      </c>
      <c r="K22" s="148">
        <v>0.4</v>
      </c>
      <c r="L22" s="148">
        <v>0.4</v>
      </c>
      <c r="M22" s="148">
        <v>0.6</v>
      </c>
      <c r="N22" s="148">
        <v>0.6</v>
      </c>
      <c r="O22" s="148">
        <v>0.6</v>
      </c>
      <c r="P22" s="148">
        <v>0.6</v>
      </c>
      <c r="Q22" s="148">
        <v>0.6</v>
      </c>
      <c r="R22" s="148">
        <v>0.6</v>
      </c>
      <c r="S22" s="148">
        <v>0.6</v>
      </c>
      <c r="T22" s="148">
        <v>0.6</v>
      </c>
      <c r="U22" s="148">
        <v>0.4</v>
      </c>
      <c r="V22" s="148">
        <v>0.4</v>
      </c>
      <c r="W22" s="148">
        <v>0.4</v>
      </c>
      <c r="X22" s="148">
        <v>0.4</v>
      </c>
      <c r="Y22" s="148">
        <v>0.4</v>
      </c>
      <c r="Z22" s="148">
        <v>0.4</v>
      </c>
      <c r="AA22" s="148">
        <v>0.4</v>
      </c>
      <c r="AB22" s="149">
        <v>0.4</v>
      </c>
    </row>
    <row r="23" spans="1:28" ht="9.75">
      <c r="A23" s="143" t="s">
        <v>63</v>
      </c>
      <c r="B23" s="144" t="s">
        <v>58</v>
      </c>
      <c r="C23" s="144" t="s">
        <v>54</v>
      </c>
      <c r="D23" s="144" t="s">
        <v>61</v>
      </c>
      <c r="E23" s="144">
        <v>0.2</v>
      </c>
      <c r="F23" s="144">
        <v>0.2</v>
      </c>
      <c r="G23" s="144">
        <v>0.2</v>
      </c>
      <c r="H23" s="144">
        <v>0.2</v>
      </c>
      <c r="I23" s="144">
        <v>0.2</v>
      </c>
      <c r="J23" s="144">
        <v>0.2</v>
      </c>
      <c r="K23" s="144">
        <v>0.2</v>
      </c>
      <c r="L23" s="144">
        <v>0.5</v>
      </c>
      <c r="M23" s="144">
        <v>0.75</v>
      </c>
      <c r="N23" s="144">
        <v>1</v>
      </c>
      <c r="O23" s="144">
        <v>1</v>
      </c>
      <c r="P23" s="144">
        <v>1</v>
      </c>
      <c r="Q23" s="144">
        <v>0.75</v>
      </c>
      <c r="R23" s="144">
        <v>1</v>
      </c>
      <c r="S23" s="144">
        <v>1</v>
      </c>
      <c r="T23" s="144">
        <v>1</v>
      </c>
      <c r="U23" s="144">
        <v>1</v>
      </c>
      <c r="V23" s="144">
        <v>1</v>
      </c>
      <c r="W23" s="144">
        <v>0.52</v>
      </c>
      <c r="X23" s="144">
        <v>0.52</v>
      </c>
      <c r="Y23" s="144">
        <v>0.52</v>
      </c>
      <c r="Z23" s="144">
        <v>0.28</v>
      </c>
      <c r="AA23" s="144">
        <v>0.2</v>
      </c>
      <c r="AB23" s="145">
        <v>0.2</v>
      </c>
    </row>
    <row r="24" spans="1:28" ht="9.75">
      <c r="A24" s="143"/>
      <c r="B24" s="144"/>
      <c r="C24" s="144"/>
      <c r="D24" s="144" t="s">
        <v>68</v>
      </c>
      <c r="E24" s="144">
        <v>0.2</v>
      </c>
      <c r="F24" s="144">
        <v>0.2</v>
      </c>
      <c r="G24" s="144">
        <v>0.2</v>
      </c>
      <c r="H24" s="144">
        <v>0.2</v>
      </c>
      <c r="I24" s="144">
        <v>0.2</v>
      </c>
      <c r="J24" s="144">
        <v>0.2</v>
      </c>
      <c r="K24" s="144">
        <v>0.2</v>
      </c>
      <c r="L24" s="144">
        <v>0.4</v>
      </c>
      <c r="M24" s="144">
        <v>0.46</v>
      </c>
      <c r="N24" s="144">
        <v>0.7</v>
      </c>
      <c r="O24" s="144">
        <v>0.7</v>
      </c>
      <c r="P24" s="144">
        <v>0.7</v>
      </c>
      <c r="Q24" s="144">
        <v>0.51</v>
      </c>
      <c r="R24" s="144">
        <v>0.51</v>
      </c>
      <c r="S24" s="144">
        <v>0.51</v>
      </c>
      <c r="T24" s="144">
        <v>0.51</v>
      </c>
      <c r="U24" s="144">
        <v>0.51</v>
      </c>
      <c r="V24" s="144">
        <v>0.25</v>
      </c>
      <c r="W24" s="144">
        <v>0.2</v>
      </c>
      <c r="X24" s="144">
        <v>0.2</v>
      </c>
      <c r="Y24" s="144">
        <v>0.2</v>
      </c>
      <c r="Z24" s="144">
        <v>0.2</v>
      </c>
      <c r="AA24" s="144">
        <v>0.2</v>
      </c>
      <c r="AB24" s="145">
        <v>0.2</v>
      </c>
    </row>
    <row r="25" spans="1:28" ht="9.75">
      <c r="A25" s="143"/>
      <c r="B25" s="144"/>
      <c r="C25" s="144"/>
      <c r="D25" s="144" t="s">
        <v>280</v>
      </c>
      <c r="E25" s="144">
        <v>0.2</v>
      </c>
      <c r="F25" s="144">
        <v>0.2</v>
      </c>
      <c r="G25" s="144">
        <v>0.2</v>
      </c>
      <c r="H25" s="144">
        <v>0.2</v>
      </c>
      <c r="I25" s="144">
        <v>0.2</v>
      </c>
      <c r="J25" s="144">
        <v>0.2</v>
      </c>
      <c r="K25" s="144">
        <v>0.2</v>
      </c>
      <c r="L25" s="144">
        <v>0.2</v>
      </c>
      <c r="M25" s="144">
        <v>0.4</v>
      </c>
      <c r="N25" s="144">
        <v>0.4</v>
      </c>
      <c r="O25" s="144">
        <v>0.4</v>
      </c>
      <c r="P25" s="144">
        <v>0.4</v>
      </c>
      <c r="Q25" s="144">
        <v>0.4</v>
      </c>
      <c r="R25" s="144">
        <v>0.4</v>
      </c>
      <c r="S25" s="144">
        <v>0.4</v>
      </c>
      <c r="T25" s="144">
        <v>0.4</v>
      </c>
      <c r="U25" s="144">
        <v>0.2</v>
      </c>
      <c r="V25" s="144">
        <v>0.2</v>
      </c>
      <c r="W25" s="144">
        <v>0.2</v>
      </c>
      <c r="X25" s="144">
        <v>0.2</v>
      </c>
      <c r="Y25" s="144">
        <v>0.2</v>
      </c>
      <c r="Z25" s="144">
        <v>0.2</v>
      </c>
      <c r="AA25" s="144">
        <v>0.2</v>
      </c>
      <c r="AB25" s="145">
        <v>0.2</v>
      </c>
    </row>
    <row r="26" spans="1:28" ht="9.75">
      <c r="A26" s="143"/>
      <c r="B26" s="144"/>
      <c r="C26" s="144"/>
      <c r="D26" s="144" t="s">
        <v>62</v>
      </c>
      <c r="E26" s="144">
        <v>1</v>
      </c>
      <c r="F26" s="144">
        <v>1</v>
      </c>
      <c r="G26" s="144">
        <v>1</v>
      </c>
      <c r="H26" s="144">
        <v>1</v>
      </c>
      <c r="I26" s="144">
        <v>1</v>
      </c>
      <c r="J26" s="144">
        <v>1</v>
      </c>
      <c r="K26" s="144">
        <v>1</v>
      </c>
      <c r="L26" s="144">
        <v>1</v>
      </c>
      <c r="M26" s="144">
        <v>1</v>
      </c>
      <c r="N26" s="144">
        <v>1</v>
      </c>
      <c r="O26" s="144">
        <v>1</v>
      </c>
      <c r="P26" s="144">
        <v>1</v>
      </c>
      <c r="Q26" s="144">
        <v>1</v>
      </c>
      <c r="R26" s="144">
        <v>1</v>
      </c>
      <c r="S26" s="144">
        <v>1</v>
      </c>
      <c r="T26" s="144">
        <v>1</v>
      </c>
      <c r="U26" s="144">
        <v>1</v>
      </c>
      <c r="V26" s="144">
        <v>1</v>
      </c>
      <c r="W26" s="144">
        <v>1</v>
      </c>
      <c r="X26" s="144">
        <v>1</v>
      </c>
      <c r="Y26" s="144">
        <v>1</v>
      </c>
      <c r="Z26" s="144">
        <v>1</v>
      </c>
      <c r="AA26" s="144">
        <v>1</v>
      </c>
      <c r="AB26" s="145">
        <v>1</v>
      </c>
    </row>
    <row r="27" spans="1:28" ht="9.75">
      <c r="A27" s="143"/>
      <c r="B27" s="144"/>
      <c r="C27" s="144"/>
      <c r="D27" s="144" t="s">
        <v>281</v>
      </c>
      <c r="E27" s="144">
        <v>0.2</v>
      </c>
      <c r="F27" s="144">
        <v>0.2</v>
      </c>
      <c r="G27" s="144">
        <v>0.2</v>
      </c>
      <c r="H27" s="144">
        <v>0.2</v>
      </c>
      <c r="I27" s="144">
        <v>0.2</v>
      </c>
      <c r="J27" s="144">
        <v>0.2</v>
      </c>
      <c r="K27" s="144">
        <v>0.2</v>
      </c>
      <c r="L27" s="144">
        <v>0.2</v>
      </c>
      <c r="M27" s="144">
        <v>0.2</v>
      </c>
      <c r="N27" s="144">
        <v>0.2</v>
      </c>
      <c r="O27" s="144">
        <v>0.2</v>
      </c>
      <c r="P27" s="144">
        <v>0.2</v>
      </c>
      <c r="Q27" s="144">
        <v>0.2</v>
      </c>
      <c r="R27" s="144">
        <v>0.2</v>
      </c>
      <c r="S27" s="144">
        <v>0.2</v>
      </c>
      <c r="T27" s="144">
        <v>0.2</v>
      </c>
      <c r="U27" s="144">
        <v>0.2</v>
      </c>
      <c r="V27" s="144">
        <v>0.2</v>
      </c>
      <c r="W27" s="144">
        <v>0.2</v>
      </c>
      <c r="X27" s="144">
        <v>0.2</v>
      </c>
      <c r="Y27" s="144">
        <v>0.2</v>
      </c>
      <c r="Z27" s="144">
        <v>0.2</v>
      </c>
      <c r="AA27" s="144">
        <v>0.2</v>
      </c>
      <c r="AB27" s="145">
        <v>0.2</v>
      </c>
    </row>
    <row r="28" spans="1:28" ht="9.75">
      <c r="A28" s="143" t="s">
        <v>282</v>
      </c>
      <c r="B28" s="144" t="s">
        <v>58</v>
      </c>
      <c r="C28" s="144" t="s">
        <v>54</v>
      </c>
      <c r="D28" s="144" t="s">
        <v>61</v>
      </c>
      <c r="E28" s="144">
        <v>1</v>
      </c>
      <c r="F28" s="144">
        <v>1</v>
      </c>
      <c r="G28" s="144">
        <v>1</v>
      </c>
      <c r="H28" s="144">
        <v>1</v>
      </c>
      <c r="I28" s="144">
        <v>1</v>
      </c>
      <c r="J28" s="144">
        <v>1</v>
      </c>
      <c r="K28" s="144">
        <v>1</v>
      </c>
      <c r="L28" s="144">
        <v>1</v>
      </c>
      <c r="M28" s="144">
        <v>1</v>
      </c>
      <c r="N28" s="144">
        <v>1</v>
      </c>
      <c r="O28" s="144">
        <v>1</v>
      </c>
      <c r="P28" s="144">
        <v>1</v>
      </c>
      <c r="Q28" s="144">
        <v>1</v>
      </c>
      <c r="R28" s="144">
        <v>1</v>
      </c>
      <c r="S28" s="144">
        <v>1</v>
      </c>
      <c r="T28" s="144">
        <v>1</v>
      </c>
      <c r="U28" s="144">
        <v>1</v>
      </c>
      <c r="V28" s="144">
        <v>1</v>
      </c>
      <c r="W28" s="144">
        <v>1</v>
      </c>
      <c r="X28" s="144">
        <v>1</v>
      </c>
      <c r="Y28" s="144">
        <v>1</v>
      </c>
      <c r="Z28" s="144">
        <v>1</v>
      </c>
      <c r="AA28" s="144">
        <v>1</v>
      </c>
      <c r="AB28" s="145">
        <v>1</v>
      </c>
    </row>
    <row r="29" spans="1:28" ht="9.75">
      <c r="A29" s="143"/>
      <c r="B29" s="144"/>
      <c r="C29" s="144"/>
      <c r="D29" s="144" t="s">
        <v>68</v>
      </c>
      <c r="E29" s="144">
        <v>1</v>
      </c>
      <c r="F29" s="144">
        <v>1</v>
      </c>
      <c r="G29" s="144">
        <v>1</v>
      </c>
      <c r="H29" s="144">
        <v>1</v>
      </c>
      <c r="I29" s="144">
        <v>1</v>
      </c>
      <c r="J29" s="144">
        <v>1</v>
      </c>
      <c r="K29" s="144">
        <v>1</v>
      </c>
      <c r="L29" s="144">
        <v>1</v>
      </c>
      <c r="M29" s="144">
        <v>1</v>
      </c>
      <c r="N29" s="144">
        <v>1</v>
      </c>
      <c r="O29" s="144">
        <v>1</v>
      </c>
      <c r="P29" s="144">
        <v>1</v>
      </c>
      <c r="Q29" s="144">
        <v>1</v>
      </c>
      <c r="R29" s="144">
        <v>1</v>
      </c>
      <c r="S29" s="144">
        <v>1</v>
      </c>
      <c r="T29" s="144">
        <v>1</v>
      </c>
      <c r="U29" s="144">
        <v>1</v>
      </c>
      <c r="V29" s="144">
        <v>1</v>
      </c>
      <c r="W29" s="144">
        <v>1</v>
      </c>
      <c r="X29" s="144">
        <v>1</v>
      </c>
      <c r="Y29" s="144">
        <v>1</v>
      </c>
      <c r="Z29" s="144">
        <v>1</v>
      </c>
      <c r="AA29" s="144">
        <v>1</v>
      </c>
      <c r="AB29" s="145">
        <v>1</v>
      </c>
    </row>
    <row r="30" spans="1:28" ht="9.75">
      <c r="A30" s="143"/>
      <c r="B30" s="144"/>
      <c r="C30" s="144"/>
      <c r="D30" s="144" t="s">
        <v>57</v>
      </c>
      <c r="E30" s="144">
        <v>1</v>
      </c>
      <c r="F30" s="144">
        <v>1</v>
      </c>
      <c r="G30" s="144">
        <v>1</v>
      </c>
      <c r="H30" s="144">
        <v>1</v>
      </c>
      <c r="I30" s="144">
        <v>1</v>
      </c>
      <c r="J30" s="144">
        <v>1</v>
      </c>
      <c r="K30" s="144">
        <v>1</v>
      </c>
      <c r="L30" s="144">
        <v>1</v>
      </c>
      <c r="M30" s="144">
        <v>1</v>
      </c>
      <c r="N30" s="144">
        <v>1</v>
      </c>
      <c r="O30" s="144">
        <v>1</v>
      </c>
      <c r="P30" s="144">
        <v>1</v>
      </c>
      <c r="Q30" s="144">
        <v>1</v>
      </c>
      <c r="R30" s="144">
        <v>1</v>
      </c>
      <c r="S30" s="144">
        <v>1</v>
      </c>
      <c r="T30" s="144">
        <v>1</v>
      </c>
      <c r="U30" s="144">
        <v>1</v>
      </c>
      <c r="V30" s="144">
        <v>1</v>
      </c>
      <c r="W30" s="144">
        <v>1</v>
      </c>
      <c r="X30" s="144">
        <v>1</v>
      </c>
      <c r="Y30" s="144">
        <v>1</v>
      </c>
      <c r="Z30" s="144">
        <v>1</v>
      </c>
      <c r="AA30" s="144">
        <v>1</v>
      </c>
      <c r="AB30" s="145">
        <v>1</v>
      </c>
    </row>
    <row r="31" spans="1:28" ht="9.75">
      <c r="A31" s="143"/>
      <c r="B31" s="144"/>
      <c r="C31" s="144"/>
      <c r="D31" s="144" t="s">
        <v>62</v>
      </c>
      <c r="E31" s="144">
        <v>1</v>
      </c>
      <c r="F31" s="144">
        <v>1</v>
      </c>
      <c r="G31" s="144">
        <v>1</v>
      </c>
      <c r="H31" s="144">
        <v>1</v>
      </c>
      <c r="I31" s="144">
        <v>1</v>
      </c>
      <c r="J31" s="144">
        <v>1</v>
      </c>
      <c r="K31" s="144">
        <v>1</v>
      </c>
      <c r="L31" s="144">
        <v>1</v>
      </c>
      <c r="M31" s="144">
        <v>1</v>
      </c>
      <c r="N31" s="144">
        <v>1</v>
      </c>
      <c r="O31" s="144">
        <v>1</v>
      </c>
      <c r="P31" s="144">
        <v>1</v>
      </c>
      <c r="Q31" s="144">
        <v>1</v>
      </c>
      <c r="R31" s="144">
        <v>1</v>
      </c>
      <c r="S31" s="144">
        <v>1</v>
      </c>
      <c r="T31" s="144">
        <v>1</v>
      </c>
      <c r="U31" s="144">
        <v>1</v>
      </c>
      <c r="V31" s="144">
        <v>1</v>
      </c>
      <c r="W31" s="144">
        <v>1</v>
      </c>
      <c r="X31" s="144">
        <v>1</v>
      </c>
      <c r="Y31" s="144">
        <v>1</v>
      </c>
      <c r="Z31" s="144">
        <v>1</v>
      </c>
      <c r="AA31" s="144">
        <v>1</v>
      </c>
      <c r="AB31" s="145">
        <v>1</v>
      </c>
    </row>
    <row r="32" spans="1:28" ht="9.75">
      <c r="A32" s="143"/>
      <c r="B32" s="144"/>
      <c r="C32" s="144"/>
      <c r="D32" s="144" t="s">
        <v>281</v>
      </c>
      <c r="E32" s="144">
        <v>1</v>
      </c>
      <c r="F32" s="144">
        <v>1</v>
      </c>
      <c r="G32" s="144">
        <v>1</v>
      </c>
      <c r="H32" s="144">
        <v>1</v>
      </c>
      <c r="I32" s="144">
        <v>1</v>
      </c>
      <c r="J32" s="144">
        <v>1</v>
      </c>
      <c r="K32" s="144">
        <v>1</v>
      </c>
      <c r="L32" s="144">
        <v>1</v>
      </c>
      <c r="M32" s="144">
        <v>1</v>
      </c>
      <c r="N32" s="144">
        <v>1</v>
      </c>
      <c r="O32" s="144">
        <v>1</v>
      </c>
      <c r="P32" s="144">
        <v>1</v>
      </c>
      <c r="Q32" s="144">
        <v>1</v>
      </c>
      <c r="R32" s="144">
        <v>1</v>
      </c>
      <c r="S32" s="144">
        <v>1</v>
      </c>
      <c r="T32" s="144">
        <v>1</v>
      </c>
      <c r="U32" s="144">
        <v>1</v>
      </c>
      <c r="V32" s="144">
        <v>1</v>
      </c>
      <c r="W32" s="144">
        <v>1</v>
      </c>
      <c r="X32" s="144">
        <v>1</v>
      </c>
      <c r="Y32" s="144">
        <v>1</v>
      </c>
      <c r="Z32" s="144">
        <v>1</v>
      </c>
      <c r="AA32" s="144">
        <v>1</v>
      </c>
      <c r="AB32" s="145">
        <v>1</v>
      </c>
    </row>
    <row r="33" spans="1:28" ht="10.5">
      <c r="A33" s="404" t="s">
        <v>154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6"/>
    </row>
    <row r="34" spans="1:28" ht="9.75">
      <c r="A34" s="147" t="s">
        <v>49</v>
      </c>
      <c r="B34" s="148" t="s">
        <v>58</v>
      </c>
      <c r="C34" s="148" t="s">
        <v>54</v>
      </c>
      <c r="D34" s="148" t="s">
        <v>55</v>
      </c>
      <c r="E34" s="148">
        <v>0.01</v>
      </c>
      <c r="F34" s="148">
        <v>0.01</v>
      </c>
      <c r="G34" s="148">
        <v>0.01</v>
      </c>
      <c r="H34" s="148">
        <v>0.01</v>
      </c>
      <c r="I34" s="148">
        <v>0.01</v>
      </c>
      <c r="J34" s="148">
        <v>0.01</v>
      </c>
      <c r="K34" s="148">
        <v>0.01</v>
      </c>
      <c r="L34" s="148">
        <v>0.17</v>
      </c>
      <c r="M34" s="148">
        <v>0.58</v>
      </c>
      <c r="N34" s="148">
        <v>0.66</v>
      </c>
      <c r="O34" s="148">
        <v>0.78</v>
      </c>
      <c r="P34" s="148">
        <v>0.82</v>
      </c>
      <c r="Q34" s="148">
        <v>0.71</v>
      </c>
      <c r="R34" s="148">
        <v>0.82</v>
      </c>
      <c r="S34" s="148">
        <v>0.78</v>
      </c>
      <c r="T34" s="148">
        <v>0.74</v>
      </c>
      <c r="U34" s="148">
        <v>0.63</v>
      </c>
      <c r="V34" s="148">
        <v>0.41</v>
      </c>
      <c r="W34" s="148">
        <v>0.18</v>
      </c>
      <c r="X34" s="148">
        <v>0.18</v>
      </c>
      <c r="Y34" s="148">
        <v>0.18</v>
      </c>
      <c r="Z34" s="148">
        <v>0.1</v>
      </c>
      <c r="AA34" s="148">
        <v>0.01</v>
      </c>
      <c r="AB34" s="149">
        <v>0.01</v>
      </c>
    </row>
    <row r="35" spans="1:28" ht="9.75">
      <c r="A35" s="147"/>
      <c r="B35" s="148"/>
      <c r="C35" s="148"/>
      <c r="D35" s="148" t="s">
        <v>56</v>
      </c>
      <c r="E35" s="148">
        <v>0.01</v>
      </c>
      <c r="F35" s="148">
        <v>0.01</v>
      </c>
      <c r="G35" s="148">
        <v>0.01</v>
      </c>
      <c r="H35" s="148">
        <v>0.01</v>
      </c>
      <c r="I35" s="148">
        <v>0.01</v>
      </c>
      <c r="J35" s="148">
        <v>0.01</v>
      </c>
      <c r="K35" s="148">
        <v>0.01</v>
      </c>
      <c r="L35" s="148">
        <v>0.01</v>
      </c>
      <c r="M35" s="148">
        <v>0.2</v>
      </c>
      <c r="N35" s="148">
        <v>0.28</v>
      </c>
      <c r="O35" s="148">
        <v>0.3</v>
      </c>
      <c r="P35" s="148">
        <v>0.3</v>
      </c>
      <c r="Q35" s="148">
        <v>0.24</v>
      </c>
      <c r="R35" s="148">
        <v>0.24</v>
      </c>
      <c r="S35" s="148">
        <v>0.23</v>
      </c>
      <c r="T35" s="148">
        <v>0.23</v>
      </c>
      <c r="U35" s="148">
        <v>0.23</v>
      </c>
      <c r="V35" s="148">
        <v>0.1</v>
      </c>
      <c r="W35" s="148">
        <v>0.01</v>
      </c>
      <c r="X35" s="148">
        <v>0.01</v>
      </c>
      <c r="Y35" s="148">
        <v>0.01</v>
      </c>
      <c r="Z35" s="148">
        <v>0.01</v>
      </c>
      <c r="AA35" s="148">
        <v>0.01</v>
      </c>
      <c r="AB35" s="149">
        <v>0.01</v>
      </c>
    </row>
    <row r="36" spans="1:28" ht="9.75">
      <c r="A36" s="147"/>
      <c r="B36" s="148"/>
      <c r="C36" s="148"/>
      <c r="D36" s="148" t="s">
        <v>57</v>
      </c>
      <c r="E36" s="148">
        <v>0.01</v>
      </c>
      <c r="F36" s="148">
        <v>0.01</v>
      </c>
      <c r="G36" s="148">
        <v>0.01</v>
      </c>
      <c r="H36" s="148">
        <v>0.01</v>
      </c>
      <c r="I36" s="148">
        <v>0.01</v>
      </c>
      <c r="J36" s="148">
        <v>0.01</v>
      </c>
      <c r="K36" s="148">
        <v>0.01</v>
      </c>
      <c r="L36" s="148">
        <v>0.01</v>
      </c>
      <c r="M36" s="148">
        <v>0.01</v>
      </c>
      <c r="N36" s="148">
        <v>0.01</v>
      </c>
      <c r="O36" s="148">
        <v>0.01</v>
      </c>
      <c r="P36" s="148">
        <v>0.01</v>
      </c>
      <c r="Q36" s="148">
        <v>0.01</v>
      </c>
      <c r="R36" s="148">
        <v>0.01</v>
      </c>
      <c r="S36" s="148">
        <v>0.01</v>
      </c>
      <c r="T36" s="148">
        <v>0.01</v>
      </c>
      <c r="U36" s="148">
        <v>0.01</v>
      </c>
      <c r="V36" s="148">
        <v>0.01</v>
      </c>
      <c r="W36" s="148">
        <v>0.01</v>
      </c>
      <c r="X36" s="148">
        <v>0.01</v>
      </c>
      <c r="Y36" s="148">
        <v>0.01</v>
      </c>
      <c r="Z36" s="148">
        <v>0.01</v>
      </c>
      <c r="AA36" s="148">
        <v>0.01</v>
      </c>
      <c r="AB36" s="149">
        <v>0.01</v>
      </c>
    </row>
    <row r="37" spans="1:28" ht="9.75">
      <c r="A37" s="147" t="s">
        <v>341</v>
      </c>
      <c r="B37" s="148" t="s">
        <v>58</v>
      </c>
      <c r="C37" s="148" t="s">
        <v>54</v>
      </c>
      <c r="D37" s="148" t="s">
        <v>55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1</v>
      </c>
      <c r="N37" s="151">
        <v>1</v>
      </c>
      <c r="O37" s="151">
        <v>1</v>
      </c>
      <c r="P37" s="151">
        <v>1</v>
      </c>
      <c r="Q37" s="151">
        <v>1</v>
      </c>
      <c r="R37" s="151">
        <v>1</v>
      </c>
      <c r="S37" s="151">
        <v>1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2">
        <v>0</v>
      </c>
    </row>
    <row r="38" spans="1:28" ht="9.75">
      <c r="A38" s="147"/>
      <c r="B38" s="148"/>
      <c r="C38" s="148"/>
      <c r="D38" s="148" t="s">
        <v>56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1</v>
      </c>
      <c r="N38" s="151">
        <v>1</v>
      </c>
      <c r="O38" s="151">
        <v>1</v>
      </c>
      <c r="P38" s="151">
        <v>1</v>
      </c>
      <c r="Q38" s="151">
        <v>1</v>
      </c>
      <c r="R38" s="151">
        <v>1</v>
      </c>
      <c r="S38" s="151">
        <v>1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2">
        <v>0</v>
      </c>
    </row>
    <row r="39" spans="1:28" ht="9.75">
      <c r="A39" s="147"/>
      <c r="B39" s="148"/>
      <c r="C39" s="148"/>
      <c r="D39" s="148" t="s">
        <v>57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1</v>
      </c>
      <c r="N39" s="151">
        <v>1</v>
      </c>
      <c r="O39" s="151">
        <v>1</v>
      </c>
      <c r="P39" s="151">
        <v>1</v>
      </c>
      <c r="Q39" s="151">
        <v>1</v>
      </c>
      <c r="R39" s="151">
        <v>1</v>
      </c>
      <c r="S39" s="151">
        <v>1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52">
        <v>0</v>
      </c>
    </row>
    <row r="40" spans="1:28" ht="9.75">
      <c r="A40" s="147" t="s">
        <v>3</v>
      </c>
      <c r="B40" s="148" t="s">
        <v>58</v>
      </c>
      <c r="C40" s="148" t="s">
        <v>54</v>
      </c>
      <c r="D40" s="148" t="s">
        <v>55</v>
      </c>
      <c r="E40" s="148">
        <v>0.3</v>
      </c>
      <c r="F40" s="148">
        <v>0.3</v>
      </c>
      <c r="G40" s="148">
        <v>0.3</v>
      </c>
      <c r="H40" s="148">
        <v>0.3</v>
      </c>
      <c r="I40" s="148">
        <v>0.3</v>
      </c>
      <c r="J40" s="148">
        <v>0.301</v>
      </c>
      <c r="K40" s="148">
        <v>0.3</v>
      </c>
      <c r="L40" s="148">
        <v>0.5</v>
      </c>
      <c r="M40" s="148">
        <v>0.58</v>
      </c>
      <c r="N40" s="148">
        <v>0.66</v>
      </c>
      <c r="O40" s="148">
        <v>0.78</v>
      </c>
      <c r="P40" s="148">
        <v>0.82</v>
      </c>
      <c r="Q40" s="148">
        <v>0.71</v>
      </c>
      <c r="R40" s="148">
        <v>0.82</v>
      </c>
      <c r="S40" s="148">
        <v>0.78</v>
      </c>
      <c r="T40" s="148">
        <v>0.74</v>
      </c>
      <c r="U40" s="148">
        <v>0.63</v>
      </c>
      <c r="V40" s="148">
        <v>0.41</v>
      </c>
      <c r="W40" s="148">
        <v>0.35</v>
      </c>
      <c r="X40" s="148">
        <v>0.35</v>
      </c>
      <c r="Y40" s="148">
        <v>0.35</v>
      </c>
      <c r="Z40" s="148">
        <v>0.3</v>
      </c>
      <c r="AA40" s="148">
        <v>0.3</v>
      </c>
      <c r="AB40" s="149">
        <v>0.3</v>
      </c>
    </row>
    <row r="41" spans="1:28" ht="9.75">
      <c r="A41" s="147"/>
      <c r="B41" s="148"/>
      <c r="C41" s="148"/>
      <c r="D41" s="148" t="s">
        <v>56</v>
      </c>
      <c r="E41" s="148">
        <v>0.3</v>
      </c>
      <c r="F41" s="148">
        <v>0.3</v>
      </c>
      <c r="G41" s="148">
        <v>0.3</v>
      </c>
      <c r="H41" s="148">
        <v>0.3</v>
      </c>
      <c r="I41" s="148">
        <v>0.3</v>
      </c>
      <c r="J41" s="148">
        <v>0.3</v>
      </c>
      <c r="K41" s="148">
        <v>0.3</v>
      </c>
      <c r="L41" s="148">
        <v>0.3</v>
      </c>
      <c r="M41" s="148">
        <v>0.4</v>
      </c>
      <c r="N41" s="148">
        <v>0.5</v>
      </c>
      <c r="O41" s="148">
        <v>0.6</v>
      </c>
      <c r="P41" s="148">
        <v>0.6</v>
      </c>
      <c r="Q41" s="148">
        <v>0.6</v>
      </c>
      <c r="R41" s="148">
        <v>0.6</v>
      </c>
      <c r="S41" s="148">
        <v>0.6</v>
      </c>
      <c r="T41" s="148">
        <v>0.6</v>
      </c>
      <c r="U41" s="148">
        <v>0.6</v>
      </c>
      <c r="V41" s="148">
        <v>0.5</v>
      </c>
      <c r="W41" s="148">
        <v>0.3</v>
      </c>
      <c r="X41" s="148">
        <v>0.3</v>
      </c>
      <c r="Y41" s="148">
        <v>0.3</v>
      </c>
      <c r="Z41" s="148">
        <v>0.3</v>
      </c>
      <c r="AA41" s="148">
        <v>0.3</v>
      </c>
      <c r="AB41" s="149">
        <v>0.3</v>
      </c>
    </row>
    <row r="42" spans="1:28" ht="9.75">
      <c r="A42" s="147"/>
      <c r="B42" s="148"/>
      <c r="C42" s="148"/>
      <c r="D42" s="148" t="s">
        <v>57</v>
      </c>
      <c r="E42" s="148">
        <v>0.3</v>
      </c>
      <c r="F42" s="148">
        <v>0.3</v>
      </c>
      <c r="G42" s="148">
        <v>0.3</v>
      </c>
      <c r="H42" s="148">
        <v>0.3</v>
      </c>
      <c r="I42" s="148">
        <v>0.3</v>
      </c>
      <c r="J42" s="148">
        <v>0.3</v>
      </c>
      <c r="K42" s="148">
        <v>0.3</v>
      </c>
      <c r="L42" s="148">
        <v>0.3</v>
      </c>
      <c r="M42" s="148">
        <v>0.4</v>
      </c>
      <c r="N42" s="148">
        <v>0.5</v>
      </c>
      <c r="O42" s="148">
        <v>0.6</v>
      </c>
      <c r="P42" s="148">
        <v>0.6</v>
      </c>
      <c r="Q42" s="148">
        <v>0.6</v>
      </c>
      <c r="R42" s="148">
        <v>0.6</v>
      </c>
      <c r="S42" s="148">
        <v>0.6</v>
      </c>
      <c r="T42" s="148">
        <v>0.6</v>
      </c>
      <c r="U42" s="148">
        <v>0.6</v>
      </c>
      <c r="V42" s="148">
        <v>0.5</v>
      </c>
      <c r="W42" s="148">
        <v>0.3</v>
      </c>
      <c r="X42" s="148">
        <v>0.3</v>
      </c>
      <c r="Y42" s="148">
        <v>0.3</v>
      </c>
      <c r="Z42" s="148">
        <v>0.3</v>
      </c>
      <c r="AA42" s="148">
        <v>0.3</v>
      </c>
      <c r="AB42" s="149">
        <v>0.3</v>
      </c>
    </row>
    <row r="43" spans="1:28" ht="10.5">
      <c r="A43" s="404" t="s">
        <v>46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6"/>
    </row>
    <row r="44" spans="1:28" ht="9.75">
      <c r="A44" s="143" t="s">
        <v>230</v>
      </c>
      <c r="B44" s="144" t="s">
        <v>64</v>
      </c>
      <c r="C44" s="144" t="s">
        <v>54</v>
      </c>
      <c r="D44" s="144" t="s">
        <v>55</v>
      </c>
      <c r="E44" s="144">
        <v>0.25</v>
      </c>
      <c r="F44" s="144">
        <v>0.25</v>
      </c>
      <c r="G44" s="144">
        <v>0.25</v>
      </c>
      <c r="H44" s="144">
        <v>0.25</v>
      </c>
      <c r="I44" s="144">
        <v>0.25</v>
      </c>
      <c r="J44" s="144">
        <v>0.25</v>
      </c>
      <c r="K44" s="144">
        <v>0.25</v>
      </c>
      <c r="L44" s="144">
        <v>0.25</v>
      </c>
      <c r="M44" s="144">
        <v>0.25</v>
      </c>
      <c r="N44" s="144">
        <v>0.25</v>
      </c>
      <c r="O44" s="144">
        <v>0.25</v>
      </c>
      <c r="P44" s="144">
        <v>0.25</v>
      </c>
      <c r="Q44" s="144">
        <v>0.25</v>
      </c>
      <c r="R44" s="144">
        <v>0.25</v>
      </c>
      <c r="S44" s="144">
        <v>0.25</v>
      </c>
      <c r="T44" s="144">
        <v>0.25</v>
      </c>
      <c r="U44" s="144">
        <v>0.25</v>
      </c>
      <c r="V44" s="144">
        <v>0.25</v>
      </c>
      <c r="W44" s="144">
        <v>0.25</v>
      </c>
      <c r="X44" s="144">
        <v>0.25</v>
      </c>
      <c r="Y44" s="144">
        <v>0.25</v>
      </c>
      <c r="Z44" s="144">
        <v>0.25</v>
      </c>
      <c r="AA44" s="144">
        <v>0.25</v>
      </c>
      <c r="AB44" s="145">
        <v>0.25</v>
      </c>
    </row>
    <row r="45" spans="1:28" ht="9.75">
      <c r="A45" s="143"/>
      <c r="B45" s="144"/>
      <c r="C45" s="144"/>
      <c r="D45" s="144" t="s">
        <v>56</v>
      </c>
      <c r="E45" s="144">
        <v>0.25</v>
      </c>
      <c r="F45" s="144">
        <v>0.25</v>
      </c>
      <c r="G45" s="144">
        <v>0.25</v>
      </c>
      <c r="H45" s="144">
        <v>0.25</v>
      </c>
      <c r="I45" s="144">
        <v>0.25</v>
      </c>
      <c r="J45" s="144">
        <v>0.25</v>
      </c>
      <c r="K45" s="144">
        <v>0.25</v>
      </c>
      <c r="L45" s="144">
        <v>0.25</v>
      </c>
      <c r="M45" s="144">
        <v>0.25</v>
      </c>
      <c r="N45" s="144">
        <v>0.25</v>
      </c>
      <c r="O45" s="144">
        <v>0.25</v>
      </c>
      <c r="P45" s="144">
        <v>0.25</v>
      </c>
      <c r="Q45" s="144">
        <v>0.25</v>
      </c>
      <c r="R45" s="144">
        <v>0.25</v>
      </c>
      <c r="S45" s="144">
        <v>0.25</v>
      </c>
      <c r="T45" s="144">
        <v>0.25</v>
      </c>
      <c r="U45" s="144">
        <v>0.25</v>
      </c>
      <c r="V45" s="144">
        <v>0.25</v>
      </c>
      <c r="W45" s="144">
        <v>0.25</v>
      </c>
      <c r="X45" s="144">
        <v>0.25</v>
      </c>
      <c r="Y45" s="144">
        <v>0.25</v>
      </c>
      <c r="Z45" s="144">
        <v>0.25</v>
      </c>
      <c r="AA45" s="144">
        <v>0.25</v>
      </c>
      <c r="AB45" s="145">
        <v>0.25</v>
      </c>
    </row>
    <row r="46" spans="1:28" ht="9.75">
      <c r="A46" s="143"/>
      <c r="B46" s="144"/>
      <c r="C46" s="144"/>
      <c r="D46" s="144" t="s">
        <v>57</v>
      </c>
      <c r="E46" s="144">
        <v>0.25</v>
      </c>
      <c r="F46" s="144">
        <v>0.25</v>
      </c>
      <c r="G46" s="144">
        <v>0.25</v>
      </c>
      <c r="H46" s="144">
        <v>0.25</v>
      </c>
      <c r="I46" s="144">
        <v>0.25</v>
      </c>
      <c r="J46" s="144">
        <v>0.25</v>
      </c>
      <c r="K46" s="144">
        <v>0.25</v>
      </c>
      <c r="L46" s="144">
        <v>0.25</v>
      </c>
      <c r="M46" s="144">
        <v>0.25</v>
      </c>
      <c r="N46" s="144">
        <v>0.25</v>
      </c>
      <c r="O46" s="144">
        <v>0.25</v>
      </c>
      <c r="P46" s="144">
        <v>0.25</v>
      </c>
      <c r="Q46" s="144">
        <v>0.25</v>
      </c>
      <c r="R46" s="144">
        <v>0.25</v>
      </c>
      <c r="S46" s="144">
        <v>0.25</v>
      </c>
      <c r="T46" s="144">
        <v>0.25</v>
      </c>
      <c r="U46" s="144">
        <v>0.25</v>
      </c>
      <c r="V46" s="144">
        <v>0.25</v>
      </c>
      <c r="W46" s="144">
        <v>0.25</v>
      </c>
      <c r="X46" s="144">
        <v>0.25</v>
      </c>
      <c r="Y46" s="144">
        <v>0.25</v>
      </c>
      <c r="Z46" s="144">
        <v>0.25</v>
      </c>
      <c r="AA46" s="144">
        <v>0.25</v>
      </c>
      <c r="AB46" s="145">
        <v>0.25</v>
      </c>
    </row>
    <row r="47" spans="1:28" ht="10.5">
      <c r="A47" s="404" t="s">
        <v>152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6"/>
    </row>
    <row r="48" spans="1:28" ht="9.75">
      <c r="A48" s="143" t="s">
        <v>60</v>
      </c>
      <c r="B48" s="144" t="s">
        <v>53</v>
      </c>
      <c r="C48" s="144" t="s">
        <v>54</v>
      </c>
      <c r="D48" s="144" t="s">
        <v>59</v>
      </c>
      <c r="E48" s="144">
        <v>1</v>
      </c>
      <c r="F48" s="144">
        <v>1</v>
      </c>
      <c r="G48" s="144">
        <v>1</v>
      </c>
      <c r="H48" s="144">
        <v>1</v>
      </c>
      <c r="I48" s="144">
        <v>1</v>
      </c>
      <c r="J48" s="144">
        <v>1</v>
      </c>
      <c r="K48" s="144">
        <v>1</v>
      </c>
      <c r="L48" s="144">
        <v>1</v>
      </c>
      <c r="M48" s="144">
        <v>1</v>
      </c>
      <c r="N48" s="144">
        <v>1</v>
      </c>
      <c r="O48" s="144">
        <v>1</v>
      </c>
      <c r="P48" s="144">
        <v>1</v>
      </c>
      <c r="Q48" s="144">
        <v>1</v>
      </c>
      <c r="R48" s="144">
        <v>1</v>
      </c>
      <c r="S48" s="144">
        <v>1</v>
      </c>
      <c r="T48" s="144">
        <v>1</v>
      </c>
      <c r="U48" s="144">
        <v>1</v>
      </c>
      <c r="V48" s="144">
        <v>1</v>
      </c>
      <c r="W48" s="144">
        <v>1</v>
      </c>
      <c r="X48" s="144">
        <v>1</v>
      </c>
      <c r="Y48" s="144">
        <v>1</v>
      </c>
      <c r="Z48" s="144">
        <v>1</v>
      </c>
      <c r="AA48" s="144">
        <v>1</v>
      </c>
      <c r="AB48" s="145">
        <v>1</v>
      </c>
    </row>
    <row r="49" spans="1:28" ht="9.75">
      <c r="A49" s="143" t="s">
        <v>231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5"/>
    </row>
    <row r="50" spans="1:28" ht="9.75">
      <c r="A50" s="147" t="s">
        <v>47</v>
      </c>
      <c r="B50" s="148" t="s">
        <v>67</v>
      </c>
      <c r="C50" s="148" t="s">
        <v>54</v>
      </c>
      <c r="D50" s="148" t="s">
        <v>59</v>
      </c>
      <c r="E50" s="148">
        <v>21</v>
      </c>
      <c r="F50" s="148">
        <v>21</v>
      </c>
      <c r="G50" s="148">
        <v>21</v>
      </c>
      <c r="H50" s="148">
        <v>21</v>
      </c>
      <c r="I50" s="148">
        <v>21</v>
      </c>
      <c r="J50" s="148">
        <v>21</v>
      </c>
      <c r="K50" s="148">
        <v>21</v>
      </c>
      <c r="L50" s="148">
        <v>21</v>
      </c>
      <c r="M50" s="148">
        <v>21</v>
      </c>
      <c r="N50" s="148">
        <v>21</v>
      </c>
      <c r="O50" s="148">
        <v>21</v>
      </c>
      <c r="P50" s="148">
        <v>21</v>
      </c>
      <c r="Q50" s="148">
        <v>21</v>
      </c>
      <c r="R50" s="148">
        <v>21</v>
      </c>
      <c r="S50" s="148">
        <v>21</v>
      </c>
      <c r="T50" s="148">
        <v>21</v>
      </c>
      <c r="U50" s="148">
        <v>21</v>
      </c>
      <c r="V50" s="148">
        <v>21</v>
      </c>
      <c r="W50" s="148">
        <v>21</v>
      </c>
      <c r="X50" s="148">
        <v>21</v>
      </c>
      <c r="Y50" s="148">
        <v>21</v>
      </c>
      <c r="Z50" s="148">
        <v>21</v>
      </c>
      <c r="AA50" s="148">
        <v>21</v>
      </c>
      <c r="AB50" s="149">
        <v>21</v>
      </c>
    </row>
    <row r="51" spans="1:28" ht="9.75">
      <c r="A51" s="147" t="s">
        <v>48</v>
      </c>
      <c r="B51" s="148" t="s">
        <v>67</v>
      </c>
      <c r="C51" s="148" t="s">
        <v>54</v>
      </c>
      <c r="D51" s="148" t="s">
        <v>59</v>
      </c>
      <c r="E51" s="148">
        <v>24</v>
      </c>
      <c r="F51" s="148">
        <v>24</v>
      </c>
      <c r="G51" s="148">
        <v>24</v>
      </c>
      <c r="H51" s="148">
        <v>24</v>
      </c>
      <c r="I51" s="148">
        <v>24</v>
      </c>
      <c r="J51" s="148">
        <v>24</v>
      </c>
      <c r="K51" s="148">
        <v>24</v>
      </c>
      <c r="L51" s="148">
        <v>24</v>
      </c>
      <c r="M51" s="148">
        <v>24</v>
      </c>
      <c r="N51" s="148">
        <v>24</v>
      </c>
      <c r="O51" s="148">
        <v>24</v>
      </c>
      <c r="P51" s="148">
        <v>24</v>
      </c>
      <c r="Q51" s="148">
        <v>24</v>
      </c>
      <c r="R51" s="148">
        <v>24</v>
      </c>
      <c r="S51" s="148">
        <v>24</v>
      </c>
      <c r="T51" s="148">
        <v>24</v>
      </c>
      <c r="U51" s="148">
        <v>24</v>
      </c>
      <c r="V51" s="148">
        <v>24</v>
      </c>
      <c r="W51" s="148">
        <v>24</v>
      </c>
      <c r="X51" s="148">
        <v>24</v>
      </c>
      <c r="Y51" s="148">
        <v>24</v>
      </c>
      <c r="Z51" s="148">
        <v>24</v>
      </c>
      <c r="AA51" s="148">
        <v>24</v>
      </c>
      <c r="AB51" s="149">
        <v>24</v>
      </c>
    </row>
    <row r="52" spans="1:28" ht="9.75">
      <c r="A52" s="143" t="s">
        <v>72</v>
      </c>
      <c r="B52" s="144" t="s">
        <v>73</v>
      </c>
      <c r="C52" s="144" t="s">
        <v>54</v>
      </c>
      <c r="D52" s="144" t="s">
        <v>59</v>
      </c>
      <c r="E52" s="144">
        <v>4</v>
      </c>
      <c r="F52" s="144">
        <v>4</v>
      </c>
      <c r="G52" s="144">
        <v>4</v>
      </c>
      <c r="H52" s="144">
        <v>4</v>
      </c>
      <c r="I52" s="144">
        <v>4</v>
      </c>
      <c r="J52" s="144">
        <v>4</v>
      </c>
      <c r="K52" s="144">
        <v>4</v>
      </c>
      <c r="L52" s="144">
        <v>4</v>
      </c>
      <c r="M52" s="144">
        <v>4</v>
      </c>
      <c r="N52" s="144">
        <v>4</v>
      </c>
      <c r="O52" s="144">
        <v>4</v>
      </c>
      <c r="P52" s="144">
        <v>4</v>
      </c>
      <c r="Q52" s="144">
        <v>4</v>
      </c>
      <c r="R52" s="144">
        <v>4</v>
      </c>
      <c r="S52" s="144">
        <v>4</v>
      </c>
      <c r="T52" s="144">
        <v>4</v>
      </c>
      <c r="U52" s="144">
        <v>4</v>
      </c>
      <c r="V52" s="144">
        <v>4</v>
      </c>
      <c r="W52" s="144">
        <v>4</v>
      </c>
      <c r="X52" s="144">
        <v>4</v>
      </c>
      <c r="Y52" s="144">
        <v>4</v>
      </c>
      <c r="Z52" s="144">
        <v>4</v>
      </c>
      <c r="AA52" s="144">
        <v>4</v>
      </c>
      <c r="AB52" s="145">
        <v>4</v>
      </c>
    </row>
    <row r="53" spans="1:28" ht="9.75">
      <c r="A53" s="143" t="s">
        <v>74</v>
      </c>
      <c r="B53" s="144" t="s">
        <v>67</v>
      </c>
      <c r="C53" s="144" t="s">
        <v>54</v>
      </c>
      <c r="D53" s="144" t="s">
        <v>59</v>
      </c>
      <c r="E53" s="144">
        <v>6.7</v>
      </c>
      <c r="F53" s="144">
        <v>6.7</v>
      </c>
      <c r="G53" s="144">
        <v>6.7</v>
      </c>
      <c r="H53" s="144">
        <v>6.7</v>
      </c>
      <c r="I53" s="144">
        <v>6.7</v>
      </c>
      <c r="J53" s="144">
        <v>6.7</v>
      </c>
      <c r="K53" s="144">
        <v>6.7</v>
      </c>
      <c r="L53" s="144">
        <v>6.7</v>
      </c>
      <c r="M53" s="144">
        <v>6.7</v>
      </c>
      <c r="N53" s="144">
        <v>6.7</v>
      </c>
      <c r="O53" s="144">
        <v>6.7</v>
      </c>
      <c r="P53" s="144">
        <v>6.7</v>
      </c>
      <c r="Q53" s="144">
        <v>6.7</v>
      </c>
      <c r="R53" s="144">
        <v>6.7</v>
      </c>
      <c r="S53" s="144">
        <v>6.7</v>
      </c>
      <c r="T53" s="144">
        <v>6.7</v>
      </c>
      <c r="U53" s="144">
        <v>6.7</v>
      </c>
      <c r="V53" s="144">
        <v>6.7</v>
      </c>
      <c r="W53" s="144">
        <v>6.7</v>
      </c>
      <c r="X53" s="144">
        <v>6.7</v>
      </c>
      <c r="Y53" s="144">
        <v>6.7</v>
      </c>
      <c r="Z53" s="144">
        <v>6.7</v>
      </c>
      <c r="AA53" s="144">
        <v>6.7</v>
      </c>
      <c r="AB53" s="145">
        <v>6.7</v>
      </c>
    </row>
    <row r="54" spans="1:28" ht="9.75">
      <c r="A54" s="143" t="s">
        <v>75</v>
      </c>
      <c r="B54" s="144" t="s">
        <v>67</v>
      </c>
      <c r="C54" s="144" t="s">
        <v>54</v>
      </c>
      <c r="D54" s="144" t="s">
        <v>59</v>
      </c>
      <c r="E54" s="144">
        <v>60</v>
      </c>
      <c r="F54" s="144">
        <v>60</v>
      </c>
      <c r="G54" s="144">
        <v>60</v>
      </c>
      <c r="H54" s="144">
        <v>60</v>
      </c>
      <c r="I54" s="144">
        <v>60</v>
      </c>
      <c r="J54" s="144">
        <v>60</v>
      </c>
      <c r="K54" s="144">
        <v>60</v>
      </c>
      <c r="L54" s="144">
        <v>60</v>
      </c>
      <c r="M54" s="144">
        <v>60</v>
      </c>
      <c r="N54" s="144">
        <v>60</v>
      </c>
      <c r="O54" s="144">
        <v>60</v>
      </c>
      <c r="P54" s="144">
        <v>60</v>
      </c>
      <c r="Q54" s="144">
        <v>60</v>
      </c>
      <c r="R54" s="144">
        <v>60</v>
      </c>
      <c r="S54" s="144">
        <v>60</v>
      </c>
      <c r="T54" s="144">
        <v>60</v>
      </c>
      <c r="U54" s="144">
        <v>60</v>
      </c>
      <c r="V54" s="144">
        <v>60</v>
      </c>
      <c r="W54" s="144">
        <v>60</v>
      </c>
      <c r="X54" s="144">
        <v>60</v>
      </c>
      <c r="Y54" s="144">
        <v>60</v>
      </c>
      <c r="Z54" s="144">
        <v>60</v>
      </c>
      <c r="AA54" s="144">
        <v>60</v>
      </c>
      <c r="AB54" s="145">
        <v>60</v>
      </c>
    </row>
    <row r="55" spans="1:28" ht="9.75">
      <c r="A55" s="143" t="s">
        <v>232</v>
      </c>
      <c r="B55" s="144" t="s">
        <v>67</v>
      </c>
      <c r="C55" s="144" t="s">
        <v>54</v>
      </c>
      <c r="D55" s="144" t="s">
        <v>59</v>
      </c>
      <c r="E55" s="144">
        <v>16</v>
      </c>
      <c r="F55" s="144">
        <v>16</v>
      </c>
      <c r="G55" s="144">
        <v>16</v>
      </c>
      <c r="H55" s="144">
        <v>16</v>
      </c>
      <c r="I55" s="144">
        <v>16</v>
      </c>
      <c r="J55" s="144">
        <v>16</v>
      </c>
      <c r="K55" s="144">
        <v>16</v>
      </c>
      <c r="L55" s="144">
        <v>16</v>
      </c>
      <c r="M55" s="144">
        <v>16</v>
      </c>
      <c r="N55" s="144">
        <v>16</v>
      </c>
      <c r="O55" s="144">
        <v>16</v>
      </c>
      <c r="P55" s="144">
        <v>16</v>
      </c>
      <c r="Q55" s="144">
        <v>16</v>
      </c>
      <c r="R55" s="144">
        <v>16</v>
      </c>
      <c r="S55" s="144">
        <v>16</v>
      </c>
      <c r="T55" s="144">
        <v>16</v>
      </c>
      <c r="U55" s="144">
        <v>16</v>
      </c>
      <c r="V55" s="144">
        <v>16</v>
      </c>
      <c r="W55" s="144">
        <v>16</v>
      </c>
      <c r="X55" s="144">
        <v>16</v>
      </c>
      <c r="Y55" s="144">
        <v>16</v>
      </c>
      <c r="Z55" s="144">
        <v>16</v>
      </c>
      <c r="AA55" s="144">
        <v>16</v>
      </c>
      <c r="AB55" s="145">
        <v>16</v>
      </c>
    </row>
    <row r="56" spans="1:28" ht="9.75">
      <c r="A56" s="143" t="s">
        <v>47</v>
      </c>
      <c r="B56" s="144" t="s">
        <v>67</v>
      </c>
      <c r="C56" s="144" t="s">
        <v>54</v>
      </c>
      <c r="D56" s="144" t="s">
        <v>59</v>
      </c>
      <c r="E56" s="153">
        <f aca="true" t="shared" si="0" ref="E56:AB56">E50*1.8+32</f>
        <v>69.80000000000001</v>
      </c>
      <c r="F56" s="153">
        <f t="shared" si="0"/>
        <v>69.80000000000001</v>
      </c>
      <c r="G56" s="153">
        <f t="shared" si="0"/>
        <v>69.80000000000001</v>
      </c>
      <c r="H56" s="153">
        <f t="shared" si="0"/>
        <v>69.80000000000001</v>
      </c>
      <c r="I56" s="153">
        <f t="shared" si="0"/>
        <v>69.80000000000001</v>
      </c>
      <c r="J56" s="153">
        <f t="shared" si="0"/>
        <v>69.80000000000001</v>
      </c>
      <c r="K56" s="153">
        <f t="shared" si="0"/>
        <v>69.80000000000001</v>
      </c>
      <c r="L56" s="154">
        <f t="shared" si="0"/>
        <v>69.80000000000001</v>
      </c>
      <c r="M56" s="154">
        <f t="shared" si="0"/>
        <v>69.80000000000001</v>
      </c>
      <c r="N56" s="154">
        <f t="shared" si="0"/>
        <v>69.80000000000001</v>
      </c>
      <c r="O56" s="154">
        <f t="shared" si="0"/>
        <v>69.80000000000001</v>
      </c>
      <c r="P56" s="154">
        <f t="shared" si="0"/>
        <v>69.80000000000001</v>
      </c>
      <c r="Q56" s="154">
        <f t="shared" si="0"/>
        <v>69.80000000000001</v>
      </c>
      <c r="R56" s="154">
        <f t="shared" si="0"/>
        <v>69.80000000000001</v>
      </c>
      <c r="S56" s="154">
        <f t="shared" si="0"/>
        <v>69.80000000000001</v>
      </c>
      <c r="T56" s="154">
        <f t="shared" si="0"/>
        <v>69.80000000000001</v>
      </c>
      <c r="U56" s="154">
        <f t="shared" si="0"/>
        <v>69.80000000000001</v>
      </c>
      <c r="V56" s="154">
        <f t="shared" si="0"/>
        <v>69.80000000000001</v>
      </c>
      <c r="W56" s="154">
        <f t="shared" si="0"/>
        <v>69.80000000000001</v>
      </c>
      <c r="X56" s="154">
        <f t="shared" si="0"/>
        <v>69.80000000000001</v>
      </c>
      <c r="Y56" s="154">
        <f t="shared" si="0"/>
        <v>69.80000000000001</v>
      </c>
      <c r="Z56" s="154">
        <f t="shared" si="0"/>
        <v>69.80000000000001</v>
      </c>
      <c r="AA56" s="154">
        <f t="shared" si="0"/>
        <v>69.80000000000001</v>
      </c>
      <c r="AB56" s="155">
        <f t="shared" si="0"/>
        <v>69.80000000000001</v>
      </c>
    </row>
    <row r="57" spans="1:28" ht="9.75">
      <c r="A57" s="143" t="s">
        <v>48</v>
      </c>
      <c r="B57" s="144" t="s">
        <v>67</v>
      </c>
      <c r="C57" s="144" t="s">
        <v>54</v>
      </c>
      <c r="D57" s="144" t="s">
        <v>59</v>
      </c>
      <c r="E57" s="153">
        <f aca="true" t="shared" si="1" ref="E57:AB57">E51*1.8+32</f>
        <v>75.2</v>
      </c>
      <c r="F57" s="153">
        <f t="shared" si="1"/>
        <v>75.2</v>
      </c>
      <c r="G57" s="153">
        <f t="shared" si="1"/>
        <v>75.2</v>
      </c>
      <c r="H57" s="153">
        <f t="shared" si="1"/>
        <v>75.2</v>
      </c>
      <c r="I57" s="153">
        <f t="shared" si="1"/>
        <v>75.2</v>
      </c>
      <c r="J57" s="153">
        <f t="shared" si="1"/>
        <v>75.2</v>
      </c>
      <c r="K57" s="154">
        <f t="shared" si="1"/>
        <v>75.2</v>
      </c>
      <c r="L57" s="154">
        <f t="shared" si="1"/>
        <v>75.2</v>
      </c>
      <c r="M57" s="154">
        <f t="shared" si="1"/>
        <v>75.2</v>
      </c>
      <c r="N57" s="154">
        <f t="shared" si="1"/>
        <v>75.2</v>
      </c>
      <c r="O57" s="154">
        <f t="shared" si="1"/>
        <v>75.2</v>
      </c>
      <c r="P57" s="154">
        <f t="shared" si="1"/>
        <v>75.2</v>
      </c>
      <c r="Q57" s="154">
        <f t="shared" si="1"/>
        <v>75.2</v>
      </c>
      <c r="R57" s="154">
        <f t="shared" si="1"/>
        <v>75.2</v>
      </c>
      <c r="S57" s="154">
        <f t="shared" si="1"/>
        <v>75.2</v>
      </c>
      <c r="T57" s="154">
        <f t="shared" si="1"/>
        <v>75.2</v>
      </c>
      <c r="U57" s="154">
        <f t="shared" si="1"/>
        <v>75.2</v>
      </c>
      <c r="V57" s="154">
        <f t="shared" si="1"/>
        <v>75.2</v>
      </c>
      <c r="W57" s="154">
        <f t="shared" si="1"/>
        <v>75.2</v>
      </c>
      <c r="X57" s="154">
        <f t="shared" si="1"/>
        <v>75.2</v>
      </c>
      <c r="Y57" s="154">
        <f t="shared" si="1"/>
        <v>75.2</v>
      </c>
      <c r="Z57" s="154">
        <f t="shared" si="1"/>
        <v>75.2</v>
      </c>
      <c r="AA57" s="154">
        <f t="shared" si="1"/>
        <v>75.2</v>
      </c>
      <c r="AB57" s="155">
        <f t="shared" si="1"/>
        <v>75.2</v>
      </c>
    </row>
    <row r="58" spans="1:28" ht="9.75">
      <c r="A58" s="143" t="s">
        <v>74</v>
      </c>
      <c r="B58" s="144" t="s">
        <v>67</v>
      </c>
      <c r="C58" s="144" t="s">
        <v>54</v>
      </c>
      <c r="D58" s="144" t="s">
        <v>59</v>
      </c>
      <c r="E58" s="156">
        <f>E53*1.8+32</f>
        <v>44.06</v>
      </c>
      <c r="F58" s="156">
        <f aca="true" t="shared" si="2" ref="F58:AB58">F53*1.8+32</f>
        <v>44.06</v>
      </c>
      <c r="G58" s="156">
        <f t="shared" si="2"/>
        <v>44.06</v>
      </c>
      <c r="H58" s="156">
        <f t="shared" si="2"/>
        <v>44.06</v>
      </c>
      <c r="I58" s="156">
        <f t="shared" si="2"/>
        <v>44.06</v>
      </c>
      <c r="J58" s="156">
        <f t="shared" si="2"/>
        <v>44.06</v>
      </c>
      <c r="K58" s="156">
        <f t="shared" si="2"/>
        <v>44.06</v>
      </c>
      <c r="L58" s="156">
        <f t="shared" si="2"/>
        <v>44.06</v>
      </c>
      <c r="M58" s="156">
        <f t="shared" si="2"/>
        <v>44.06</v>
      </c>
      <c r="N58" s="156">
        <f t="shared" si="2"/>
        <v>44.06</v>
      </c>
      <c r="O58" s="156">
        <f t="shared" si="2"/>
        <v>44.06</v>
      </c>
      <c r="P58" s="156">
        <f t="shared" si="2"/>
        <v>44.06</v>
      </c>
      <c r="Q58" s="156">
        <f t="shared" si="2"/>
        <v>44.06</v>
      </c>
      <c r="R58" s="156">
        <f t="shared" si="2"/>
        <v>44.06</v>
      </c>
      <c r="S58" s="156">
        <f t="shared" si="2"/>
        <v>44.06</v>
      </c>
      <c r="T58" s="156">
        <f t="shared" si="2"/>
        <v>44.06</v>
      </c>
      <c r="U58" s="156">
        <f t="shared" si="2"/>
        <v>44.06</v>
      </c>
      <c r="V58" s="156">
        <f t="shared" si="2"/>
        <v>44.06</v>
      </c>
      <c r="W58" s="156">
        <f t="shared" si="2"/>
        <v>44.06</v>
      </c>
      <c r="X58" s="156">
        <f t="shared" si="2"/>
        <v>44.06</v>
      </c>
      <c r="Y58" s="156">
        <f t="shared" si="2"/>
        <v>44.06</v>
      </c>
      <c r="Z58" s="156">
        <f t="shared" si="2"/>
        <v>44.06</v>
      </c>
      <c r="AA58" s="156">
        <f t="shared" si="2"/>
        <v>44.06</v>
      </c>
      <c r="AB58" s="157">
        <f t="shared" si="2"/>
        <v>44.06</v>
      </c>
    </row>
    <row r="59" spans="1:28" ht="9.75">
      <c r="A59" s="143" t="s">
        <v>75</v>
      </c>
      <c r="B59" s="144" t="s">
        <v>67</v>
      </c>
      <c r="C59" s="144" t="s">
        <v>54</v>
      </c>
      <c r="D59" s="144" t="s">
        <v>59</v>
      </c>
      <c r="E59" s="144">
        <f>E54*1.8+32</f>
        <v>140</v>
      </c>
      <c r="F59" s="144">
        <f aca="true" t="shared" si="3" ref="F59:AB59">F54*1.8+32</f>
        <v>140</v>
      </c>
      <c r="G59" s="144">
        <f t="shared" si="3"/>
        <v>140</v>
      </c>
      <c r="H59" s="144">
        <f t="shared" si="3"/>
        <v>140</v>
      </c>
      <c r="I59" s="144">
        <f t="shared" si="3"/>
        <v>140</v>
      </c>
      <c r="J59" s="144">
        <f t="shared" si="3"/>
        <v>140</v>
      </c>
      <c r="K59" s="144">
        <f t="shared" si="3"/>
        <v>140</v>
      </c>
      <c r="L59" s="144">
        <f t="shared" si="3"/>
        <v>140</v>
      </c>
      <c r="M59" s="144">
        <f t="shared" si="3"/>
        <v>140</v>
      </c>
      <c r="N59" s="144">
        <f t="shared" si="3"/>
        <v>140</v>
      </c>
      <c r="O59" s="144">
        <f t="shared" si="3"/>
        <v>140</v>
      </c>
      <c r="P59" s="144">
        <f t="shared" si="3"/>
        <v>140</v>
      </c>
      <c r="Q59" s="144">
        <f t="shared" si="3"/>
        <v>140</v>
      </c>
      <c r="R59" s="144">
        <f t="shared" si="3"/>
        <v>140</v>
      </c>
      <c r="S59" s="144">
        <f t="shared" si="3"/>
        <v>140</v>
      </c>
      <c r="T59" s="144">
        <f t="shared" si="3"/>
        <v>140</v>
      </c>
      <c r="U59" s="144">
        <f t="shared" si="3"/>
        <v>140</v>
      </c>
      <c r="V59" s="144">
        <f t="shared" si="3"/>
        <v>140</v>
      </c>
      <c r="W59" s="144">
        <f t="shared" si="3"/>
        <v>140</v>
      </c>
      <c r="X59" s="144">
        <f t="shared" si="3"/>
        <v>140</v>
      </c>
      <c r="Y59" s="144">
        <f t="shared" si="3"/>
        <v>140</v>
      </c>
      <c r="Z59" s="144">
        <f t="shared" si="3"/>
        <v>140</v>
      </c>
      <c r="AA59" s="144">
        <f t="shared" si="3"/>
        <v>140</v>
      </c>
      <c r="AB59" s="145">
        <f t="shared" si="3"/>
        <v>140</v>
      </c>
    </row>
    <row r="60" spans="1:28" ht="9.75">
      <c r="A60" s="143" t="s">
        <v>232</v>
      </c>
      <c r="B60" s="144" t="s">
        <v>67</v>
      </c>
      <c r="C60" s="144" t="s">
        <v>54</v>
      </c>
      <c r="D60" s="144" t="s">
        <v>59</v>
      </c>
      <c r="E60" s="156">
        <f>E55*1.8+32</f>
        <v>60.8</v>
      </c>
      <c r="F60" s="156">
        <f aca="true" t="shared" si="4" ref="F60:AB60">F55*1.8+32</f>
        <v>60.8</v>
      </c>
      <c r="G60" s="156">
        <f t="shared" si="4"/>
        <v>60.8</v>
      </c>
      <c r="H60" s="156">
        <f t="shared" si="4"/>
        <v>60.8</v>
      </c>
      <c r="I60" s="156">
        <f t="shared" si="4"/>
        <v>60.8</v>
      </c>
      <c r="J60" s="156">
        <f t="shared" si="4"/>
        <v>60.8</v>
      </c>
      <c r="K60" s="156">
        <f t="shared" si="4"/>
        <v>60.8</v>
      </c>
      <c r="L60" s="156">
        <f t="shared" si="4"/>
        <v>60.8</v>
      </c>
      <c r="M60" s="156">
        <f t="shared" si="4"/>
        <v>60.8</v>
      </c>
      <c r="N60" s="156">
        <f t="shared" si="4"/>
        <v>60.8</v>
      </c>
      <c r="O60" s="156">
        <f t="shared" si="4"/>
        <v>60.8</v>
      </c>
      <c r="P60" s="156">
        <f t="shared" si="4"/>
        <v>60.8</v>
      </c>
      <c r="Q60" s="156">
        <f t="shared" si="4"/>
        <v>60.8</v>
      </c>
      <c r="R60" s="156">
        <f t="shared" si="4"/>
        <v>60.8</v>
      </c>
      <c r="S60" s="156">
        <f t="shared" si="4"/>
        <v>60.8</v>
      </c>
      <c r="T60" s="156">
        <f t="shared" si="4"/>
        <v>60.8</v>
      </c>
      <c r="U60" s="156">
        <f t="shared" si="4"/>
        <v>60.8</v>
      </c>
      <c r="V60" s="156">
        <f t="shared" si="4"/>
        <v>60.8</v>
      </c>
      <c r="W60" s="156">
        <f t="shared" si="4"/>
        <v>60.8</v>
      </c>
      <c r="X60" s="156">
        <f t="shared" si="4"/>
        <v>60.8</v>
      </c>
      <c r="Y60" s="156">
        <f t="shared" si="4"/>
        <v>60.8</v>
      </c>
      <c r="Z60" s="156">
        <f t="shared" si="4"/>
        <v>60.8</v>
      </c>
      <c r="AA60" s="156">
        <f t="shared" si="4"/>
        <v>60.8</v>
      </c>
      <c r="AB60" s="157">
        <f t="shared" si="4"/>
        <v>60.8</v>
      </c>
    </row>
    <row r="61" spans="1:28" ht="9.75">
      <c r="A61" s="143" t="s">
        <v>65</v>
      </c>
      <c r="B61" s="144" t="s">
        <v>58</v>
      </c>
      <c r="C61" s="144" t="s">
        <v>54</v>
      </c>
      <c r="D61" s="144" t="s">
        <v>59</v>
      </c>
      <c r="E61" s="144">
        <v>1</v>
      </c>
      <c r="F61" s="144">
        <v>1</v>
      </c>
      <c r="G61" s="144">
        <v>1</v>
      </c>
      <c r="H61" s="144">
        <v>1</v>
      </c>
      <c r="I61" s="144">
        <v>1</v>
      </c>
      <c r="J61" s="144">
        <v>1</v>
      </c>
      <c r="K61" s="144">
        <v>1</v>
      </c>
      <c r="L61" s="144">
        <v>1</v>
      </c>
      <c r="M61" s="144">
        <v>1</v>
      </c>
      <c r="N61" s="144">
        <v>1</v>
      </c>
      <c r="O61" s="144">
        <v>1</v>
      </c>
      <c r="P61" s="144">
        <v>1</v>
      </c>
      <c r="Q61" s="144">
        <v>1</v>
      </c>
      <c r="R61" s="144">
        <v>1</v>
      </c>
      <c r="S61" s="144">
        <v>1</v>
      </c>
      <c r="T61" s="144">
        <v>1</v>
      </c>
      <c r="U61" s="144">
        <v>1</v>
      </c>
      <c r="V61" s="144">
        <v>1</v>
      </c>
      <c r="W61" s="144">
        <v>1</v>
      </c>
      <c r="X61" s="144">
        <v>1</v>
      </c>
      <c r="Y61" s="144">
        <v>1</v>
      </c>
      <c r="Z61" s="144">
        <v>1</v>
      </c>
      <c r="AA61" s="144">
        <v>1</v>
      </c>
      <c r="AB61" s="145">
        <v>1</v>
      </c>
    </row>
    <row r="62" spans="1:28" ht="9.75">
      <c r="A62" s="143" t="s">
        <v>66</v>
      </c>
      <c r="B62" s="144" t="s">
        <v>58</v>
      </c>
      <c r="C62" s="144" t="s">
        <v>54</v>
      </c>
      <c r="D62" s="144" t="s">
        <v>59</v>
      </c>
      <c r="E62" s="144">
        <v>1</v>
      </c>
      <c r="F62" s="144">
        <v>1</v>
      </c>
      <c r="G62" s="144">
        <v>1</v>
      </c>
      <c r="H62" s="144">
        <v>1</v>
      </c>
      <c r="I62" s="144">
        <v>1</v>
      </c>
      <c r="J62" s="144">
        <v>1</v>
      </c>
      <c r="K62" s="144">
        <v>1</v>
      </c>
      <c r="L62" s="144">
        <v>1</v>
      </c>
      <c r="M62" s="144">
        <v>1</v>
      </c>
      <c r="N62" s="144">
        <v>1</v>
      </c>
      <c r="O62" s="144">
        <v>1</v>
      </c>
      <c r="P62" s="144">
        <v>1</v>
      </c>
      <c r="Q62" s="144">
        <v>1</v>
      </c>
      <c r="R62" s="144">
        <v>1</v>
      </c>
      <c r="S62" s="144">
        <v>1</v>
      </c>
      <c r="T62" s="144">
        <v>1</v>
      </c>
      <c r="U62" s="144">
        <v>1</v>
      </c>
      <c r="V62" s="144">
        <v>1</v>
      </c>
      <c r="W62" s="144">
        <v>1</v>
      </c>
      <c r="X62" s="144">
        <v>1</v>
      </c>
      <c r="Y62" s="144">
        <v>1</v>
      </c>
      <c r="Z62" s="144">
        <v>1</v>
      </c>
      <c r="AA62" s="144">
        <v>1</v>
      </c>
      <c r="AB62" s="145">
        <v>1</v>
      </c>
    </row>
    <row r="63" spans="1:28" ht="9.75">
      <c r="A63" s="143" t="s">
        <v>69</v>
      </c>
      <c r="B63" s="144" t="s">
        <v>70</v>
      </c>
      <c r="C63" s="144" t="s">
        <v>54</v>
      </c>
      <c r="D63" s="144" t="s">
        <v>55</v>
      </c>
      <c r="E63" s="144">
        <v>50</v>
      </c>
      <c r="F63" s="144">
        <v>50</v>
      </c>
      <c r="G63" s="144">
        <v>50</v>
      </c>
      <c r="H63" s="144">
        <v>50</v>
      </c>
      <c r="I63" s="144">
        <v>50</v>
      </c>
      <c r="J63" s="144">
        <v>50</v>
      </c>
      <c r="K63" s="144">
        <v>50</v>
      </c>
      <c r="L63" s="144">
        <v>50</v>
      </c>
      <c r="M63" s="144">
        <v>50</v>
      </c>
      <c r="N63" s="144">
        <v>50</v>
      </c>
      <c r="O63" s="144">
        <v>50</v>
      </c>
      <c r="P63" s="144">
        <v>50</v>
      </c>
      <c r="Q63" s="144">
        <v>50</v>
      </c>
      <c r="R63" s="144">
        <v>50</v>
      </c>
      <c r="S63" s="144">
        <v>50</v>
      </c>
      <c r="T63" s="144">
        <v>50</v>
      </c>
      <c r="U63" s="144">
        <v>50</v>
      </c>
      <c r="V63" s="144">
        <v>50</v>
      </c>
      <c r="W63" s="144">
        <v>50</v>
      </c>
      <c r="X63" s="144">
        <v>50</v>
      </c>
      <c r="Y63" s="144">
        <v>50</v>
      </c>
      <c r="Z63" s="144">
        <v>50</v>
      </c>
      <c r="AA63" s="144">
        <v>50</v>
      </c>
      <c r="AB63" s="145">
        <v>50</v>
      </c>
    </row>
    <row r="64" spans="1:28" ht="9.75">
      <c r="A64" s="143"/>
      <c r="B64" s="144" t="s">
        <v>15</v>
      </c>
      <c r="C64" s="144"/>
      <c r="D64" s="144" t="s">
        <v>56</v>
      </c>
      <c r="E64" s="144">
        <v>50</v>
      </c>
      <c r="F64" s="144">
        <v>50</v>
      </c>
      <c r="G64" s="144">
        <v>50</v>
      </c>
      <c r="H64" s="144">
        <v>50</v>
      </c>
      <c r="I64" s="144">
        <v>50</v>
      </c>
      <c r="J64" s="144">
        <v>50</v>
      </c>
      <c r="K64" s="144">
        <v>50</v>
      </c>
      <c r="L64" s="144">
        <v>50</v>
      </c>
      <c r="M64" s="144">
        <v>50</v>
      </c>
      <c r="N64" s="144">
        <v>50</v>
      </c>
      <c r="O64" s="144">
        <v>50</v>
      </c>
      <c r="P64" s="144">
        <v>50</v>
      </c>
      <c r="Q64" s="144">
        <v>50</v>
      </c>
      <c r="R64" s="144">
        <v>50</v>
      </c>
      <c r="S64" s="144">
        <v>50</v>
      </c>
      <c r="T64" s="144">
        <v>50</v>
      </c>
      <c r="U64" s="144">
        <v>50</v>
      </c>
      <c r="V64" s="144">
        <v>50</v>
      </c>
      <c r="W64" s="144">
        <v>50</v>
      </c>
      <c r="X64" s="144">
        <v>50</v>
      </c>
      <c r="Y64" s="144">
        <v>50</v>
      </c>
      <c r="Z64" s="144">
        <v>50</v>
      </c>
      <c r="AA64" s="144">
        <v>50</v>
      </c>
      <c r="AB64" s="145">
        <v>50</v>
      </c>
    </row>
    <row r="65" spans="1:28" ht="9.75">
      <c r="A65" s="143"/>
      <c r="B65" s="144"/>
      <c r="C65" s="144"/>
      <c r="D65" s="144" t="s">
        <v>57</v>
      </c>
      <c r="E65" s="144">
        <v>50</v>
      </c>
      <c r="F65" s="144">
        <v>50</v>
      </c>
      <c r="G65" s="144">
        <v>50</v>
      </c>
      <c r="H65" s="144">
        <v>50</v>
      </c>
      <c r="I65" s="144">
        <v>50</v>
      </c>
      <c r="J65" s="144">
        <v>50</v>
      </c>
      <c r="K65" s="144">
        <v>50</v>
      </c>
      <c r="L65" s="144">
        <v>50</v>
      </c>
      <c r="M65" s="144">
        <v>50</v>
      </c>
      <c r="N65" s="144">
        <v>50</v>
      </c>
      <c r="O65" s="144">
        <v>50</v>
      </c>
      <c r="P65" s="144">
        <v>50</v>
      </c>
      <c r="Q65" s="144">
        <v>50</v>
      </c>
      <c r="R65" s="144">
        <v>50</v>
      </c>
      <c r="S65" s="144">
        <v>50</v>
      </c>
      <c r="T65" s="144">
        <v>50</v>
      </c>
      <c r="U65" s="144">
        <v>50</v>
      </c>
      <c r="V65" s="144">
        <v>50</v>
      </c>
      <c r="W65" s="144">
        <v>50</v>
      </c>
      <c r="X65" s="144">
        <v>50</v>
      </c>
      <c r="Y65" s="144">
        <v>50</v>
      </c>
      <c r="Z65" s="144">
        <v>50</v>
      </c>
      <c r="AA65" s="144">
        <v>50</v>
      </c>
      <c r="AB65" s="145">
        <v>50</v>
      </c>
    </row>
    <row r="66" spans="1:28" ht="9.75">
      <c r="A66" s="147" t="s">
        <v>71</v>
      </c>
      <c r="B66" s="148" t="s">
        <v>58</v>
      </c>
      <c r="C66" s="148" t="s">
        <v>54</v>
      </c>
      <c r="D66" s="148" t="s">
        <v>59</v>
      </c>
      <c r="E66" s="148">
        <v>1</v>
      </c>
      <c r="F66" s="148">
        <v>1</v>
      </c>
      <c r="G66" s="148">
        <v>1</v>
      </c>
      <c r="H66" s="148">
        <v>1</v>
      </c>
      <c r="I66" s="148">
        <v>1</v>
      </c>
      <c r="J66" s="148">
        <v>1</v>
      </c>
      <c r="K66" s="148">
        <v>1</v>
      </c>
      <c r="L66" s="148">
        <v>1</v>
      </c>
      <c r="M66" s="148">
        <v>1</v>
      </c>
      <c r="N66" s="148">
        <v>1</v>
      </c>
      <c r="O66" s="148">
        <v>1</v>
      </c>
      <c r="P66" s="148">
        <v>1</v>
      </c>
      <c r="Q66" s="148">
        <v>1</v>
      </c>
      <c r="R66" s="148">
        <v>1</v>
      </c>
      <c r="S66" s="148">
        <v>1</v>
      </c>
      <c r="T66" s="148">
        <v>1</v>
      </c>
      <c r="U66" s="148">
        <v>1</v>
      </c>
      <c r="V66" s="148">
        <v>1</v>
      </c>
      <c r="W66" s="148">
        <v>1</v>
      </c>
      <c r="X66" s="148">
        <v>1</v>
      </c>
      <c r="Y66" s="148">
        <v>1</v>
      </c>
      <c r="Z66" s="148">
        <v>1</v>
      </c>
      <c r="AA66" s="148">
        <v>1</v>
      </c>
      <c r="AB66" s="149">
        <v>1</v>
      </c>
    </row>
    <row r="67" spans="1:28" ht="9.75">
      <c r="A67" s="143" t="s">
        <v>329</v>
      </c>
      <c r="B67" s="144" t="s">
        <v>58</v>
      </c>
      <c r="C67" s="148" t="s">
        <v>54</v>
      </c>
      <c r="D67" s="148" t="s">
        <v>59</v>
      </c>
      <c r="E67" s="144">
        <v>0.33</v>
      </c>
      <c r="F67" s="144">
        <v>0.33</v>
      </c>
      <c r="G67" s="144">
        <v>0.33</v>
      </c>
      <c r="H67" s="144">
        <v>0.33</v>
      </c>
      <c r="I67" s="144">
        <v>0.33</v>
      </c>
      <c r="J67" s="144">
        <v>0.33</v>
      </c>
      <c r="K67" s="144">
        <v>0.33</v>
      </c>
      <c r="L67" s="144">
        <v>0.33</v>
      </c>
      <c r="M67" s="144">
        <v>0.33</v>
      </c>
      <c r="N67" s="144">
        <v>0.33</v>
      </c>
      <c r="O67" s="144">
        <v>0.33</v>
      </c>
      <c r="P67" s="144">
        <v>0.33</v>
      </c>
      <c r="Q67" s="144">
        <v>0.33</v>
      </c>
      <c r="R67" s="144">
        <v>0.33</v>
      </c>
      <c r="S67" s="144">
        <v>0.33</v>
      </c>
      <c r="T67" s="144">
        <v>0.33</v>
      </c>
      <c r="U67" s="144">
        <v>0.33</v>
      </c>
      <c r="V67" s="144">
        <v>0.33</v>
      </c>
      <c r="W67" s="144">
        <v>0.33</v>
      </c>
      <c r="X67" s="144">
        <v>0.33</v>
      </c>
      <c r="Y67" s="144">
        <v>0.33</v>
      </c>
      <c r="Z67" s="144">
        <v>0.33</v>
      </c>
      <c r="AA67" s="144">
        <v>0.33</v>
      </c>
      <c r="AB67" s="145">
        <v>0.33</v>
      </c>
    </row>
    <row r="68" spans="1:28" ht="9.75">
      <c r="A68" s="143" t="s">
        <v>330</v>
      </c>
      <c r="B68" s="144" t="s">
        <v>58</v>
      </c>
      <c r="C68" s="148" t="s">
        <v>54</v>
      </c>
      <c r="D68" s="148" t="s">
        <v>59</v>
      </c>
      <c r="E68" s="144">
        <v>0.33</v>
      </c>
      <c r="F68" s="144">
        <v>0.33</v>
      </c>
      <c r="G68" s="144">
        <v>0.33</v>
      </c>
      <c r="H68" s="144">
        <v>0.33</v>
      </c>
      <c r="I68" s="144">
        <v>0.33</v>
      </c>
      <c r="J68" s="144">
        <v>0.33</v>
      </c>
      <c r="K68" s="144">
        <v>0.33</v>
      </c>
      <c r="L68" s="144">
        <v>0.33</v>
      </c>
      <c r="M68" s="144">
        <v>0.33</v>
      </c>
      <c r="N68" s="144">
        <v>0.33</v>
      </c>
      <c r="O68" s="144">
        <v>0.33</v>
      </c>
      <c r="P68" s="144">
        <v>0.33</v>
      </c>
      <c r="Q68" s="144">
        <v>0.33</v>
      </c>
      <c r="R68" s="144">
        <v>0.33</v>
      </c>
      <c r="S68" s="144">
        <v>0.33</v>
      </c>
      <c r="T68" s="144">
        <v>0.33</v>
      </c>
      <c r="U68" s="144">
        <v>0.33</v>
      </c>
      <c r="V68" s="144">
        <v>0.33</v>
      </c>
      <c r="W68" s="144">
        <v>0.33</v>
      </c>
      <c r="X68" s="144">
        <v>0.33</v>
      </c>
      <c r="Y68" s="144">
        <v>0.33</v>
      </c>
      <c r="Z68" s="144">
        <v>0.33</v>
      </c>
      <c r="AA68" s="144">
        <v>0.33</v>
      </c>
      <c r="AB68" s="145">
        <v>0.33</v>
      </c>
    </row>
    <row r="69" spans="1:28" ht="9.75">
      <c r="A69" s="143" t="s">
        <v>331</v>
      </c>
      <c r="B69" s="144" t="s">
        <v>58</v>
      </c>
      <c r="C69" s="148" t="s">
        <v>54</v>
      </c>
      <c r="D69" s="148" t="s">
        <v>59</v>
      </c>
      <c r="E69" s="144">
        <v>0.33</v>
      </c>
      <c r="F69" s="144">
        <v>0.33</v>
      </c>
      <c r="G69" s="144">
        <v>0.33</v>
      </c>
      <c r="H69" s="144">
        <v>0.33</v>
      </c>
      <c r="I69" s="144">
        <v>0.33</v>
      </c>
      <c r="J69" s="144">
        <v>0.33</v>
      </c>
      <c r="K69" s="144">
        <v>0.33</v>
      </c>
      <c r="L69" s="144">
        <v>0.33</v>
      </c>
      <c r="M69" s="144">
        <v>0.33</v>
      </c>
      <c r="N69" s="144">
        <v>0.33</v>
      </c>
      <c r="O69" s="144">
        <v>0.33</v>
      </c>
      <c r="P69" s="144">
        <v>0.33</v>
      </c>
      <c r="Q69" s="144">
        <v>0.33</v>
      </c>
      <c r="R69" s="144">
        <v>0.33</v>
      </c>
      <c r="S69" s="144">
        <v>0.33</v>
      </c>
      <c r="T69" s="144">
        <v>0.33</v>
      </c>
      <c r="U69" s="144">
        <v>0.33</v>
      </c>
      <c r="V69" s="144">
        <v>0.33</v>
      </c>
      <c r="W69" s="144">
        <v>0.33</v>
      </c>
      <c r="X69" s="144">
        <v>0.33</v>
      </c>
      <c r="Y69" s="144">
        <v>0.33</v>
      </c>
      <c r="Z69" s="144">
        <v>0.33</v>
      </c>
      <c r="AA69" s="144">
        <v>0.33</v>
      </c>
      <c r="AB69" s="145">
        <v>0.33</v>
      </c>
    </row>
    <row r="70" spans="1:28" ht="9.75">
      <c r="A70" s="143" t="s">
        <v>332</v>
      </c>
      <c r="B70" s="144" t="s">
        <v>58</v>
      </c>
      <c r="C70" s="148" t="s">
        <v>54</v>
      </c>
      <c r="D70" s="148" t="s">
        <v>59</v>
      </c>
      <c r="E70" s="144">
        <v>0.33</v>
      </c>
      <c r="F70" s="144">
        <v>0.33</v>
      </c>
      <c r="G70" s="144">
        <v>0.33</v>
      </c>
      <c r="H70" s="144">
        <v>0.33</v>
      </c>
      <c r="I70" s="144">
        <v>0.33</v>
      </c>
      <c r="J70" s="144">
        <v>0.33</v>
      </c>
      <c r="K70" s="144">
        <v>0.33</v>
      </c>
      <c r="L70" s="144">
        <v>0.33</v>
      </c>
      <c r="M70" s="144">
        <v>0.33</v>
      </c>
      <c r="N70" s="144">
        <v>0.33</v>
      </c>
      <c r="O70" s="144">
        <v>0.33</v>
      </c>
      <c r="P70" s="144">
        <v>0.33</v>
      </c>
      <c r="Q70" s="144">
        <v>0.33</v>
      </c>
      <c r="R70" s="144">
        <v>0.33</v>
      </c>
      <c r="S70" s="144">
        <v>0.33</v>
      </c>
      <c r="T70" s="144">
        <v>0.33</v>
      </c>
      <c r="U70" s="144">
        <v>0.33</v>
      </c>
      <c r="V70" s="144">
        <v>0.33</v>
      </c>
      <c r="W70" s="144">
        <v>0.33</v>
      </c>
      <c r="X70" s="144">
        <v>0.33</v>
      </c>
      <c r="Y70" s="144">
        <v>0.33</v>
      </c>
      <c r="Z70" s="144">
        <v>0.33</v>
      </c>
      <c r="AA70" s="144">
        <v>0.33</v>
      </c>
      <c r="AB70" s="145">
        <v>0.33</v>
      </c>
    </row>
    <row r="71" spans="1:28" ht="9.75">
      <c r="A71" s="143" t="s">
        <v>333</v>
      </c>
      <c r="B71" s="144" t="s">
        <v>58</v>
      </c>
      <c r="C71" s="148" t="s">
        <v>54</v>
      </c>
      <c r="D71" s="148" t="s">
        <v>59</v>
      </c>
      <c r="E71" s="144">
        <v>1</v>
      </c>
      <c r="F71" s="144">
        <v>1</v>
      </c>
      <c r="G71" s="144">
        <v>1</v>
      </c>
      <c r="H71" s="144">
        <v>1</v>
      </c>
      <c r="I71" s="144">
        <v>1</v>
      </c>
      <c r="J71" s="144">
        <v>1</v>
      </c>
      <c r="K71" s="144">
        <v>1</v>
      </c>
      <c r="L71" s="144">
        <v>1</v>
      </c>
      <c r="M71" s="144">
        <v>1</v>
      </c>
      <c r="N71" s="144">
        <v>1</v>
      </c>
      <c r="O71" s="144">
        <v>1</v>
      </c>
      <c r="P71" s="144">
        <v>1</v>
      </c>
      <c r="Q71" s="144">
        <v>1</v>
      </c>
      <c r="R71" s="144">
        <v>1</v>
      </c>
      <c r="S71" s="144">
        <v>1</v>
      </c>
      <c r="T71" s="144">
        <v>1</v>
      </c>
      <c r="U71" s="144">
        <v>1</v>
      </c>
      <c r="V71" s="144">
        <v>1</v>
      </c>
      <c r="W71" s="144">
        <v>1</v>
      </c>
      <c r="X71" s="144">
        <v>1</v>
      </c>
      <c r="Y71" s="144">
        <v>1</v>
      </c>
      <c r="Z71" s="144">
        <v>1</v>
      </c>
      <c r="AA71" s="144">
        <v>1</v>
      </c>
      <c r="AB71" s="145">
        <v>1</v>
      </c>
    </row>
    <row r="72" spans="1:28" ht="9.75">
      <c r="A72" s="143" t="s">
        <v>276</v>
      </c>
      <c r="B72" s="144" t="s">
        <v>67</v>
      </c>
      <c r="C72" s="148" t="s">
        <v>54</v>
      </c>
      <c r="D72" s="144" t="s">
        <v>59</v>
      </c>
      <c r="E72" s="144">
        <v>15.6</v>
      </c>
      <c r="F72" s="144">
        <v>15.6</v>
      </c>
      <c r="G72" s="144">
        <v>15.6</v>
      </c>
      <c r="H72" s="144">
        <v>15.6</v>
      </c>
      <c r="I72" s="144">
        <v>15.6</v>
      </c>
      <c r="J72" s="144">
        <v>15.6</v>
      </c>
      <c r="K72" s="144">
        <v>15.6</v>
      </c>
      <c r="L72" s="144">
        <v>15.6</v>
      </c>
      <c r="M72" s="144">
        <v>15.6</v>
      </c>
      <c r="N72" s="144">
        <v>15.6</v>
      </c>
      <c r="O72" s="144">
        <v>15.6</v>
      </c>
      <c r="P72" s="144">
        <v>15.6</v>
      </c>
      <c r="Q72" s="144">
        <v>15.6</v>
      </c>
      <c r="R72" s="144">
        <v>15.6</v>
      </c>
      <c r="S72" s="144">
        <v>15.6</v>
      </c>
      <c r="T72" s="144">
        <v>15.6</v>
      </c>
      <c r="U72" s="144">
        <v>15.6</v>
      </c>
      <c r="V72" s="144">
        <v>15.6</v>
      </c>
      <c r="W72" s="144">
        <v>15.6</v>
      </c>
      <c r="X72" s="144">
        <v>15.6</v>
      </c>
      <c r="Y72" s="144">
        <v>15.6</v>
      </c>
      <c r="Z72" s="144">
        <v>15.6</v>
      </c>
      <c r="AA72" s="144">
        <v>15.6</v>
      </c>
      <c r="AB72" s="145">
        <v>15.6</v>
      </c>
    </row>
    <row r="73" spans="1:28" ht="9.75">
      <c r="A73" s="143" t="s">
        <v>334</v>
      </c>
      <c r="B73" s="144" t="s">
        <v>67</v>
      </c>
      <c r="C73" s="148" t="s">
        <v>54</v>
      </c>
      <c r="D73" s="144" t="s">
        <v>59</v>
      </c>
      <c r="E73" s="144">
        <v>12.8</v>
      </c>
      <c r="F73" s="144">
        <v>12.8</v>
      </c>
      <c r="G73" s="144">
        <v>12.8</v>
      </c>
      <c r="H73" s="144">
        <v>12.8</v>
      </c>
      <c r="I73" s="144">
        <v>12.8</v>
      </c>
      <c r="J73" s="144">
        <v>12.8</v>
      </c>
      <c r="K73" s="144">
        <v>12.8</v>
      </c>
      <c r="L73" s="144">
        <v>12.8</v>
      </c>
      <c r="M73" s="144">
        <v>12.8</v>
      </c>
      <c r="N73" s="144">
        <v>12.8</v>
      </c>
      <c r="O73" s="144">
        <v>12.8</v>
      </c>
      <c r="P73" s="144">
        <v>12.8</v>
      </c>
      <c r="Q73" s="144">
        <v>12.8</v>
      </c>
      <c r="R73" s="144">
        <v>12.8</v>
      </c>
      <c r="S73" s="144">
        <v>12.8</v>
      </c>
      <c r="T73" s="144">
        <v>12.8</v>
      </c>
      <c r="U73" s="144">
        <v>12.8</v>
      </c>
      <c r="V73" s="144">
        <v>12.8</v>
      </c>
      <c r="W73" s="144">
        <v>12.8</v>
      </c>
      <c r="X73" s="144">
        <v>12.8</v>
      </c>
      <c r="Y73" s="144">
        <v>12.8</v>
      </c>
      <c r="Z73" s="144">
        <v>12.8</v>
      </c>
      <c r="AA73" s="144">
        <v>12.8</v>
      </c>
      <c r="AB73" s="145">
        <v>12.8</v>
      </c>
    </row>
    <row r="74" spans="1:28" ht="9.75">
      <c r="A74" s="143" t="s">
        <v>277</v>
      </c>
      <c r="B74" s="144" t="s">
        <v>70</v>
      </c>
      <c r="C74" s="148" t="s">
        <v>54</v>
      </c>
      <c r="D74" s="144" t="s">
        <v>59</v>
      </c>
      <c r="E74" s="144">
        <v>40</v>
      </c>
      <c r="F74" s="144">
        <v>40</v>
      </c>
      <c r="G74" s="144">
        <v>40</v>
      </c>
      <c r="H74" s="144">
        <v>40</v>
      </c>
      <c r="I74" s="144">
        <v>40</v>
      </c>
      <c r="J74" s="144">
        <v>40</v>
      </c>
      <c r="K74" s="144">
        <v>40</v>
      </c>
      <c r="L74" s="144">
        <v>40</v>
      </c>
      <c r="M74" s="144">
        <v>40</v>
      </c>
      <c r="N74" s="144">
        <v>40</v>
      </c>
      <c r="O74" s="144">
        <v>40</v>
      </c>
      <c r="P74" s="144">
        <v>40</v>
      </c>
      <c r="Q74" s="144">
        <v>40</v>
      </c>
      <c r="R74" s="144">
        <v>40</v>
      </c>
      <c r="S74" s="144">
        <v>40</v>
      </c>
      <c r="T74" s="144">
        <v>40</v>
      </c>
      <c r="U74" s="144">
        <v>40</v>
      </c>
      <c r="V74" s="144">
        <v>40</v>
      </c>
      <c r="W74" s="144">
        <v>40</v>
      </c>
      <c r="X74" s="144">
        <v>40</v>
      </c>
      <c r="Y74" s="144">
        <v>40</v>
      </c>
      <c r="Z74" s="144">
        <v>40</v>
      </c>
      <c r="AA74" s="144">
        <v>40</v>
      </c>
      <c r="AB74" s="145">
        <v>40</v>
      </c>
    </row>
    <row r="75" spans="1:28" ht="9.75">
      <c r="A75" s="158" t="s">
        <v>278</v>
      </c>
      <c r="B75" s="159" t="s">
        <v>70</v>
      </c>
      <c r="C75" s="160" t="s">
        <v>54</v>
      </c>
      <c r="D75" s="159" t="s">
        <v>59</v>
      </c>
      <c r="E75" s="159">
        <v>60</v>
      </c>
      <c r="F75" s="159">
        <v>60</v>
      </c>
      <c r="G75" s="159">
        <v>60</v>
      </c>
      <c r="H75" s="159">
        <v>60</v>
      </c>
      <c r="I75" s="159">
        <v>60</v>
      </c>
      <c r="J75" s="159">
        <v>60</v>
      </c>
      <c r="K75" s="159">
        <v>60</v>
      </c>
      <c r="L75" s="159">
        <v>60</v>
      </c>
      <c r="M75" s="159">
        <v>60</v>
      </c>
      <c r="N75" s="159">
        <v>60</v>
      </c>
      <c r="O75" s="159">
        <v>60</v>
      </c>
      <c r="P75" s="159">
        <v>60</v>
      </c>
      <c r="Q75" s="159">
        <v>60</v>
      </c>
      <c r="R75" s="159">
        <v>60</v>
      </c>
      <c r="S75" s="159">
        <v>60</v>
      </c>
      <c r="T75" s="159">
        <v>60</v>
      </c>
      <c r="U75" s="159">
        <v>60</v>
      </c>
      <c r="V75" s="159">
        <v>60</v>
      </c>
      <c r="W75" s="159">
        <v>60</v>
      </c>
      <c r="X75" s="159">
        <v>60</v>
      </c>
      <c r="Y75" s="159">
        <v>60</v>
      </c>
      <c r="Z75" s="159">
        <v>60</v>
      </c>
      <c r="AA75" s="159">
        <v>60</v>
      </c>
      <c r="AB75" s="161">
        <v>60</v>
      </c>
    </row>
    <row r="76" spans="1:26" ht="12.75" customHeight="1">
      <c r="A76" s="168" t="s">
        <v>364</v>
      </c>
      <c r="B76" s="164" t="s">
        <v>365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5"/>
    </row>
  </sheetData>
  <sheetProtection/>
  <mergeCells count="4">
    <mergeCell ref="A47:AB47"/>
    <mergeCell ref="A2:AB2"/>
    <mergeCell ref="A33:AB33"/>
    <mergeCell ref="A43:AB4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139"/>
  <sheetViews>
    <sheetView zoomScale="71" zoomScaleNormal="71" zoomScalePageLayoutView="0" workbookViewId="0" topLeftCell="A1">
      <selection activeCell="T13" sqref="T13"/>
    </sheetView>
  </sheetViews>
  <sheetFormatPr defaultColWidth="9.33203125" defaultRowHeight="10.5"/>
  <sheetData>
    <row r="1" ht="10.5">
      <c r="CM1" s="115"/>
    </row>
    <row r="2" ht="10.5">
      <c r="CM2" s="115"/>
    </row>
    <row r="3" ht="10.5">
      <c r="CM3" s="115"/>
    </row>
    <row r="4" ht="10.5">
      <c r="CM4" s="115"/>
    </row>
    <row r="5" ht="10.5">
      <c r="CM5" s="115"/>
    </row>
    <row r="6" ht="10.5">
      <c r="CM6" s="115"/>
    </row>
    <row r="7" ht="10.5">
      <c r="CM7" s="115"/>
    </row>
    <row r="8" ht="10.5">
      <c r="CM8" s="115"/>
    </row>
    <row r="9" ht="10.5">
      <c r="CM9" s="115"/>
    </row>
    <row r="10" ht="10.5">
      <c r="CM10" s="115"/>
    </row>
    <row r="11" ht="10.5">
      <c r="CM11" s="115"/>
    </row>
    <row r="12" ht="10.5">
      <c r="CM12" s="115"/>
    </row>
    <row r="13" ht="10.5">
      <c r="CM13" s="115"/>
    </row>
    <row r="14" ht="10.5">
      <c r="CM14" s="115"/>
    </row>
    <row r="15" ht="10.5">
      <c r="CM15" s="115"/>
    </row>
    <row r="16" ht="10.5">
      <c r="CM16" s="115"/>
    </row>
    <row r="17" ht="10.5">
      <c r="CM17" s="115"/>
    </row>
    <row r="18" ht="10.5">
      <c r="CM18" s="115"/>
    </row>
    <row r="19" ht="10.5">
      <c r="CM19" s="115"/>
    </row>
    <row r="20" ht="10.5">
      <c r="CM20" s="115"/>
    </row>
    <row r="21" ht="10.5">
      <c r="CM21" s="115"/>
    </row>
    <row r="22" ht="10.5">
      <c r="CM22" s="115"/>
    </row>
    <row r="23" ht="10.5">
      <c r="CM23" s="115"/>
    </row>
    <row r="24" ht="10.5">
      <c r="CM24" s="115"/>
    </row>
    <row r="25" ht="10.5">
      <c r="CM25" s="115"/>
    </row>
    <row r="26" ht="10.5">
      <c r="CM26" s="115"/>
    </row>
    <row r="27" ht="10.5">
      <c r="CM27" s="115"/>
    </row>
    <row r="28" ht="10.5">
      <c r="CM28" s="115"/>
    </row>
    <row r="29" ht="10.5">
      <c r="CM29" s="115"/>
    </row>
    <row r="30" ht="10.5">
      <c r="CM30" s="115"/>
    </row>
    <row r="31" ht="10.5">
      <c r="CM31" s="115"/>
    </row>
    <row r="32" ht="10.5">
      <c r="CM32" s="115"/>
    </row>
    <row r="33" ht="10.5">
      <c r="CM33" s="115"/>
    </row>
    <row r="34" ht="10.5">
      <c r="CM34" s="115"/>
    </row>
    <row r="35" ht="10.5">
      <c r="CM35" s="115"/>
    </row>
    <row r="36" ht="10.5">
      <c r="CM36" s="115"/>
    </row>
    <row r="37" ht="10.5">
      <c r="CM37" s="115"/>
    </row>
    <row r="38" ht="10.5">
      <c r="CM38" s="115"/>
    </row>
    <row r="39" ht="10.5">
      <c r="CM39" s="115"/>
    </row>
    <row r="40" ht="10.5">
      <c r="CM40" s="115"/>
    </row>
    <row r="41" ht="10.5">
      <c r="CM41" s="115"/>
    </row>
    <row r="42" ht="10.5">
      <c r="CM42" s="115"/>
    </row>
    <row r="43" ht="10.5">
      <c r="CM43" s="115"/>
    </row>
    <row r="44" ht="10.5">
      <c r="CM44" s="115"/>
    </row>
    <row r="45" ht="10.5">
      <c r="CM45" s="115"/>
    </row>
    <row r="46" ht="10.5">
      <c r="CM46" s="115"/>
    </row>
    <row r="47" ht="10.5">
      <c r="CM47" s="115"/>
    </row>
    <row r="48" ht="10.5">
      <c r="CM48" s="115"/>
    </row>
    <row r="49" ht="10.5">
      <c r="CM49" s="115"/>
    </row>
    <row r="50" ht="10.5">
      <c r="CM50" s="115"/>
    </row>
    <row r="51" ht="10.5">
      <c r="CM51" s="115"/>
    </row>
    <row r="52" ht="10.5">
      <c r="CM52" s="115"/>
    </row>
    <row r="53" ht="10.5">
      <c r="CM53" s="115"/>
    </row>
    <row r="54" ht="10.5">
      <c r="CM54" s="115"/>
    </row>
    <row r="55" ht="10.5">
      <c r="CM55" s="115"/>
    </row>
    <row r="56" ht="10.5">
      <c r="CM56" s="115"/>
    </row>
    <row r="57" ht="10.5">
      <c r="CM57" s="115"/>
    </row>
    <row r="58" ht="10.5">
      <c r="CM58" s="115"/>
    </row>
    <row r="59" ht="10.5">
      <c r="CM59" s="115"/>
    </row>
    <row r="60" ht="10.5">
      <c r="CM60" s="115"/>
    </row>
    <row r="61" ht="10.5">
      <c r="CM61" s="115"/>
    </row>
    <row r="62" ht="10.5">
      <c r="CM62" s="115"/>
    </row>
    <row r="63" ht="10.5">
      <c r="CM63" s="115"/>
    </row>
    <row r="64" ht="10.5">
      <c r="CM64" s="115"/>
    </row>
    <row r="65" ht="10.5">
      <c r="CM65" s="115"/>
    </row>
    <row r="66" ht="10.5">
      <c r="CM66" s="115"/>
    </row>
    <row r="67" ht="10.5">
      <c r="CM67" s="115"/>
    </row>
    <row r="68" spans="1:91" ht="10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CM68" s="115"/>
    </row>
    <row r="69" spans="1:91" ht="10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CM69" s="115"/>
    </row>
    <row r="70" ht="10.5">
      <c r="CM70" s="115"/>
    </row>
    <row r="71" ht="10.5">
      <c r="CM71" s="115"/>
    </row>
    <row r="72" ht="10.5">
      <c r="CM72" s="115"/>
    </row>
    <row r="73" ht="10.5">
      <c r="CM73" s="115"/>
    </row>
    <row r="74" ht="10.5">
      <c r="CM74" s="115"/>
    </row>
    <row r="75" ht="10.5">
      <c r="CM75" s="115"/>
    </row>
    <row r="76" ht="10.5">
      <c r="CM76" s="115"/>
    </row>
    <row r="77" ht="10.5">
      <c r="CM77" s="115"/>
    </row>
    <row r="78" ht="10.5">
      <c r="CM78" s="115"/>
    </row>
    <row r="79" ht="10.5">
      <c r="CM79" s="115"/>
    </row>
    <row r="80" ht="10.5">
      <c r="CM80" s="115"/>
    </row>
    <row r="81" ht="10.5">
      <c r="CM81" s="115"/>
    </row>
    <row r="82" ht="10.5">
      <c r="CM82" s="115"/>
    </row>
    <row r="83" ht="10.5">
      <c r="CM83" s="115"/>
    </row>
    <row r="84" ht="10.5">
      <c r="CM84" s="115"/>
    </row>
    <row r="85" ht="10.5">
      <c r="CM85" s="115"/>
    </row>
    <row r="86" ht="10.5">
      <c r="CM86" s="115"/>
    </row>
    <row r="87" ht="10.5">
      <c r="CM87" s="115"/>
    </row>
    <row r="88" ht="10.5">
      <c r="CM88" s="115"/>
    </row>
    <row r="89" ht="10.5">
      <c r="CM89" s="115"/>
    </row>
    <row r="90" ht="10.5">
      <c r="CM90" s="115"/>
    </row>
    <row r="91" ht="10.5">
      <c r="CM91" s="115"/>
    </row>
    <row r="92" ht="10.5">
      <c r="CM92" s="115"/>
    </row>
    <row r="93" ht="10.5">
      <c r="CM93" s="115"/>
    </row>
    <row r="94" ht="10.5">
      <c r="CM94" s="115"/>
    </row>
    <row r="95" ht="10.5">
      <c r="CM95" s="115"/>
    </row>
    <row r="96" ht="10.5">
      <c r="CM96" s="115"/>
    </row>
    <row r="97" ht="10.5">
      <c r="CM97" s="115"/>
    </row>
    <row r="98" ht="10.5">
      <c r="CM98" s="115"/>
    </row>
    <row r="99" ht="10.5">
      <c r="CM99" s="115"/>
    </row>
    <row r="100" ht="10.5">
      <c r="CM100" s="115"/>
    </row>
    <row r="101" ht="10.5">
      <c r="CM101" s="115"/>
    </row>
    <row r="102" ht="10.5">
      <c r="CM102" s="115"/>
    </row>
    <row r="103" ht="10.5">
      <c r="CM103" s="115"/>
    </row>
    <row r="104" ht="10.5">
      <c r="CM104" s="115"/>
    </row>
    <row r="105" ht="10.5">
      <c r="CM105" s="115"/>
    </row>
    <row r="106" ht="10.5">
      <c r="CM106" s="115"/>
    </row>
    <row r="107" ht="10.5">
      <c r="CM107" s="115"/>
    </row>
    <row r="108" ht="10.5">
      <c r="CM108" s="115"/>
    </row>
    <row r="109" ht="10.5">
      <c r="CM109" s="115"/>
    </row>
    <row r="110" ht="10.5">
      <c r="CM110" s="115"/>
    </row>
    <row r="111" ht="10.5">
      <c r="CM111" s="115"/>
    </row>
    <row r="112" ht="10.5">
      <c r="CM112" s="115"/>
    </row>
    <row r="113" ht="10.5">
      <c r="CM113" s="115"/>
    </row>
    <row r="114" ht="10.5">
      <c r="CM114" s="115"/>
    </row>
    <row r="115" ht="10.5">
      <c r="CM115" s="115"/>
    </row>
    <row r="116" ht="10.5">
      <c r="CM116" s="115"/>
    </row>
    <row r="117" ht="10.5">
      <c r="CM117" s="115"/>
    </row>
    <row r="118" ht="10.5">
      <c r="CM118" s="115"/>
    </row>
    <row r="119" ht="10.5">
      <c r="CM119" s="115"/>
    </row>
    <row r="120" ht="10.5">
      <c r="CM120" s="115"/>
    </row>
    <row r="121" ht="10.5">
      <c r="CM121" s="115"/>
    </row>
    <row r="122" ht="10.5">
      <c r="CM122" s="115"/>
    </row>
    <row r="123" ht="10.5">
      <c r="CM123" s="115"/>
    </row>
    <row r="124" ht="10.5">
      <c r="CM124" s="115"/>
    </row>
    <row r="125" ht="10.5">
      <c r="CM125" s="115"/>
    </row>
    <row r="126" ht="10.5">
      <c r="CM126" s="115"/>
    </row>
    <row r="127" ht="10.5">
      <c r="CM127" s="115"/>
    </row>
    <row r="128" ht="10.5">
      <c r="CM128" s="115"/>
    </row>
    <row r="129" ht="10.5">
      <c r="CM129" s="115"/>
    </row>
    <row r="130" ht="10.5">
      <c r="CM130" s="115"/>
    </row>
    <row r="131" ht="10.5">
      <c r="CM131" s="115"/>
    </row>
    <row r="132" ht="10.5">
      <c r="CM132" s="115"/>
    </row>
    <row r="133" ht="10.5">
      <c r="CM133" s="115"/>
    </row>
    <row r="134" ht="10.5">
      <c r="CM134" s="115"/>
    </row>
    <row r="135" ht="10.5">
      <c r="CM135" s="115"/>
    </row>
    <row r="136" ht="10.5">
      <c r="CM136" s="115"/>
    </row>
    <row r="137" ht="10.5">
      <c r="CM137" s="115"/>
    </row>
    <row r="138" ht="10.5">
      <c r="CM138" s="115"/>
    </row>
    <row r="139" ht="10.5">
      <c r="CM139" s="11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Cho, Heejin</dc:creator>
  <cp:keywords/>
  <dc:description/>
  <cp:lastModifiedBy>Jian Zhang</cp:lastModifiedBy>
  <cp:lastPrinted>2008-04-05T20:45:26Z</cp:lastPrinted>
  <dcterms:created xsi:type="dcterms:W3CDTF">2008-01-14T18:21:26Z</dcterms:created>
  <dcterms:modified xsi:type="dcterms:W3CDTF">2018-10-19T02:15:24Z</dcterms:modified>
  <cp:category/>
  <cp:version/>
  <cp:contentType/>
  <cp:contentStatus/>
</cp:coreProperties>
</file>