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90" yWindow="65526" windowWidth="28720" windowHeight="13870" tabRatio="744" activeTab="0"/>
  </bookViews>
  <sheets>
    <sheet name="Building Description" sheetId="1" r:id="rId1"/>
    <sheet name="Zone Summary" sheetId="2" r:id="rId2"/>
    <sheet name="Outdoor Air" sheetId="3" r:id="rId3"/>
    <sheet name="Schedules" sheetId="4" r:id="rId4"/>
    <sheet name="SchedulePlots" sheetId="5" r:id="rId5"/>
  </sheets>
  <definedNames>
    <definedName name="Z_76B31FA6_86C0_4976_9399_063E4EF8EAF6_.wvu.Rows" localSheetId="0" hidden="1">'Building Description'!$5:$5</definedName>
    <definedName name="Z_76B31FA6_86C0_4976_9399_063E4EF8EAF6_.wvu.Rows" localSheetId="3" hidden="1">'Schedules'!$44:$51</definedName>
  </definedNames>
  <calcPr fullCalcOnLoad="1"/>
</workbook>
</file>

<file path=xl/sharedStrings.xml><?xml version="1.0" encoding="utf-8"?>
<sst xmlns="http://schemas.openxmlformats.org/spreadsheetml/2006/main" count="476" uniqueCount="306">
  <si>
    <t>Gas furnace inside the packaged air conditioning unit</t>
  </si>
  <si>
    <t xml:space="preserve">    Supply Fan Total Efficiency (%)</t>
  </si>
  <si>
    <t>Pump</t>
  </si>
  <si>
    <t>Supply Fan</t>
  </si>
  <si>
    <t xml:space="preserve">     Pump Type</t>
  </si>
  <si>
    <t>Cooling Tower</t>
  </si>
  <si>
    <t xml:space="preserve">     Cooling Tower Type</t>
  </si>
  <si>
    <t xml:space="preserve">    Tank Volume (gal)</t>
  </si>
  <si>
    <t>Elevator</t>
  </si>
  <si>
    <t>Exterior Lighting</t>
  </si>
  <si>
    <t>(°C)</t>
  </si>
  <si>
    <t>(°F)</t>
  </si>
  <si>
    <t xml:space="preserve">    Supply Fan Pressure Drop</t>
  </si>
  <si>
    <t xml:space="preserve">Thermal Zoning
</t>
  </si>
  <si>
    <t>Program</t>
  </si>
  <si>
    <t>Form</t>
  </si>
  <si>
    <t>Number of Floors</t>
  </si>
  <si>
    <t>Window Locations</t>
  </si>
  <si>
    <t>Shading Geometry</t>
  </si>
  <si>
    <t>Azimuth</t>
  </si>
  <si>
    <t>Exterior walls</t>
  </si>
  <si>
    <t>Roof</t>
  </si>
  <si>
    <t>Window</t>
  </si>
  <si>
    <t>Foundation</t>
  </si>
  <si>
    <t>Foundation Type</t>
  </si>
  <si>
    <t>Interior Partitions</t>
  </si>
  <si>
    <t>Internal Mass</t>
  </si>
  <si>
    <t>Air Barrier System</t>
  </si>
  <si>
    <t>HVAC</t>
  </si>
  <si>
    <t>System Type</t>
  </si>
  <si>
    <t>HVAC Sizing</t>
  </si>
  <si>
    <t>HVAC Efficiency</t>
  </si>
  <si>
    <t>HVAC Control</t>
  </si>
  <si>
    <t>Service Water Heating</t>
  </si>
  <si>
    <t>Internal Loads &amp; Schedules</t>
  </si>
  <si>
    <t>Lighting</t>
  </si>
  <si>
    <t>Schedule</t>
  </si>
  <si>
    <t>Occupancy</t>
  </si>
  <si>
    <t>BLDG_LIGHT_SCH</t>
  </si>
  <si>
    <t>BLDG_OCC_SCH</t>
  </si>
  <si>
    <t>BLDG_EQUIP_SCH</t>
  </si>
  <si>
    <t>Infiltration Schedule</t>
  </si>
  <si>
    <t>HTGSETP_SCH</t>
  </si>
  <si>
    <t>CLGSETP_SCH</t>
  </si>
  <si>
    <t>BLDG_SWH_SCH</t>
  </si>
  <si>
    <t>Type</t>
  </si>
  <si>
    <t>Through</t>
  </si>
  <si>
    <t>Day of Week</t>
  </si>
  <si>
    <t>Through 12/31</t>
  </si>
  <si>
    <t>WD, SummerDesign</t>
  </si>
  <si>
    <t>Sat, WinterDesign</t>
  </si>
  <si>
    <t>Sun, Hol, Other</t>
  </si>
  <si>
    <t>Fraction</t>
  </si>
  <si>
    <t>All</t>
  </si>
  <si>
    <t>HVACOperationSchd</t>
  </si>
  <si>
    <t>SummerDesign</t>
  </si>
  <si>
    <t>BLDG_ELEVATORS</t>
  </si>
  <si>
    <t>Temperature</t>
  </si>
  <si>
    <t>WinterDesign</t>
  </si>
  <si>
    <t>MinOA_MotorizedDamper_Sched</t>
  </si>
  <si>
    <t>MinOA_Sched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</si>
  <si>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</si>
  <si>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</si>
  <si>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</si>
  <si>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</si>
  <si>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</si>
  <si>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</si>
  <si>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</si>
  <si>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</si>
  <si>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</si>
  <si>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</si>
  <si>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</si>
  <si>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Noon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</si>
  <si>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</si>
  <si>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</si>
  <si>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</si>
  <si>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</si>
  <si>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</si>
  <si>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</si>
  <si>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</si>
  <si>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</si>
  <si>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</si>
  <si>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</si>
  <si>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</si>
  <si>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12 pm</t>
  </si>
  <si>
    <t>Item</t>
  </si>
  <si>
    <t>Data Source</t>
  </si>
  <si>
    <t>Vintage</t>
  </si>
  <si>
    <t>NEW CONSTRUCTION</t>
  </si>
  <si>
    <t>Location 
(Representing 8 Climate Zones)</t>
  </si>
  <si>
    <t>Available fuel types</t>
  </si>
  <si>
    <t>Building Type (Principal Building Function)</t>
  </si>
  <si>
    <t>Building Prototype</t>
  </si>
  <si>
    <t>Total Floor Area (sq feet)</t>
  </si>
  <si>
    <t xml:space="preserve">Building shape </t>
  </si>
  <si>
    <t xml:space="preserve">Aspect Ratio </t>
  </si>
  <si>
    <t>Window Fraction
(Window-to-Wall Ratio)</t>
  </si>
  <si>
    <t>Floor to floor height (feet)</t>
  </si>
  <si>
    <t>Floor to ceiling height (feet)</t>
  </si>
  <si>
    <t>Glazing sill height (feet)</t>
  </si>
  <si>
    <t>Architecture</t>
  </si>
  <si>
    <t xml:space="preserve">    Construction</t>
  </si>
  <si>
    <t xml:space="preserve">    Dimensions</t>
  </si>
  <si>
    <t xml:space="preserve">    Tilts and orientations</t>
  </si>
  <si>
    <t xml:space="preserve">    Glass-Type and frame</t>
  </si>
  <si>
    <t xml:space="preserve">    SHGC (all)</t>
  </si>
  <si>
    <t xml:space="preserve">    Visible transmittance</t>
  </si>
  <si>
    <t xml:space="preserve">    Operable area</t>
  </si>
  <si>
    <t xml:space="preserve">   Construction</t>
  </si>
  <si>
    <t xml:space="preserve">   Dimensions</t>
  </si>
  <si>
    <t xml:space="preserve">    Heating type</t>
  </si>
  <si>
    <t xml:space="preserve">    Cooling type</t>
  </si>
  <si>
    <t xml:space="preserve">    Distribution and terminal units</t>
  </si>
  <si>
    <t xml:space="preserve">    Air Conditioning</t>
  </si>
  <si>
    <t xml:space="preserve">    Heating</t>
  </si>
  <si>
    <t xml:space="preserve">    Supply air temperature</t>
  </si>
  <si>
    <t xml:space="preserve">    Chilled water supply temperatures</t>
  </si>
  <si>
    <t xml:space="preserve">    Hot water supply temperatures</t>
  </si>
  <si>
    <t xml:space="preserve">    Fan schedules</t>
  </si>
  <si>
    <t xml:space="preserve">    Economizers</t>
  </si>
  <si>
    <t xml:space="preserve">    Ventilation</t>
  </si>
  <si>
    <t xml:space="preserve">    Demand Control Ventilation</t>
  </si>
  <si>
    <t xml:space="preserve">    Energy Recovery</t>
  </si>
  <si>
    <t xml:space="preserve">     Pump Power</t>
  </si>
  <si>
    <t xml:space="preserve">    SWH type</t>
  </si>
  <si>
    <t xml:space="preserve">    Fuel type</t>
  </si>
  <si>
    <t xml:space="preserve">    Thermal efficiency (%)</t>
  </si>
  <si>
    <t xml:space="preserve">    Water temperature setpoint</t>
  </si>
  <si>
    <t xml:space="preserve">    Water consumption</t>
  </si>
  <si>
    <t xml:space="preserve">    Schedule</t>
  </si>
  <si>
    <t xml:space="preserve">    Daylighting Controls</t>
  </si>
  <si>
    <t xml:space="preserve">    Occupancy Sensors</t>
  </si>
  <si>
    <t xml:space="preserve">Plug load </t>
  </si>
  <si>
    <t xml:space="preserve">    Average people</t>
  </si>
  <si>
    <t>References</t>
  </si>
  <si>
    <t>HVAC Schedules</t>
  </si>
  <si>
    <t>Internal Loads Schedules</t>
  </si>
  <si>
    <t>Service Water Heater Load Schedule</t>
  </si>
  <si>
    <t xml:space="preserve">    Thermostat Setpoint</t>
  </si>
  <si>
    <t xml:space="preserve">    Thermostat Setback</t>
  </si>
  <si>
    <t>75°F Cooling/70°F Heating</t>
  </si>
  <si>
    <t>User's Manual for ASHRAE Standard 90.1-2004 (Appendix G)</t>
  </si>
  <si>
    <t>Misc.</t>
  </si>
  <si>
    <t xml:space="preserve">    Thermal properties for ground level floor
    U-factor (Btu / h * ft2 * °F) 
    and/or
    R-value (h * ft2 * °F / Btu)</t>
  </si>
  <si>
    <t xml:space="preserve">    Thermal properties for basement walls</t>
  </si>
  <si>
    <t>2 x 4 uninsulated stud wall</t>
  </si>
  <si>
    <r>
      <t xml:space="preserve">PNNL's CBECS Study. 2006. </t>
    </r>
    <r>
      <rPr>
        <i/>
        <sz val="10"/>
        <rFont val="Arial"/>
        <family val="2"/>
      </rPr>
      <t xml:space="preserve">Review of Pre- and Post-1980 Buildings in CBECS – HVAC Equipment. </t>
    </r>
    <r>
      <rPr>
        <sz val="10"/>
        <rFont val="Arial"/>
        <family val="2"/>
      </rPr>
      <t>Dave Winiarski, Wei Jiang and Mark Halverson.  Pacific Northwest National Laboratory.  December 2006.</t>
    </r>
  </si>
  <si>
    <r>
      <t xml:space="preserve">PNNL's CBECS Study. 2007. </t>
    </r>
    <r>
      <rPr>
        <i/>
        <sz val="10"/>
        <rFont val="Arial"/>
        <family val="2"/>
      </rPr>
      <t>Analysis of Building Envelope Construction in 2003 CBECS Buildings.</t>
    </r>
    <r>
      <rPr>
        <sz val="10"/>
        <rFont val="Arial"/>
        <family val="2"/>
      </rPr>
      <t xml:space="preserve"> Dave Winiarski, Mark Halverson, and Wei Jiang. Pacific Northwest National Laboratory.  March 2007.</t>
    </r>
  </si>
  <si>
    <t>Skylight</t>
  </si>
  <si>
    <t>NA</t>
  </si>
  <si>
    <t>Medium Office</t>
  </si>
  <si>
    <t>Perimeter zone depth: 15 ft. 
Each floor has four perimeter zones and one core zone.
Percentages of floor area:  Perimeter 40%, Core 60%</t>
  </si>
  <si>
    <t>Slab-on-grade floors (unheated)</t>
  </si>
  <si>
    <t>6 inches standard wood (16.6 lb/ft²)</t>
  </si>
  <si>
    <t>Packaged air conditioning unit</t>
  </si>
  <si>
    <t xml:space="preserve">     Cooling Tower Efficiency</t>
  </si>
  <si>
    <t>9 
(4 ft above-ceiling plenum)</t>
  </si>
  <si>
    <t>3.35 ft 
(top of the window is 7.64 ft high with 4.29 ft high glass)</t>
  </si>
  <si>
    <t>53,600
(163.8 ft x 109.2 ft)</t>
  </si>
  <si>
    <t>8" concrete slab poured directly on to the earth</t>
  </si>
  <si>
    <t xml:space="preserve">     Rated Pump Head</t>
  </si>
  <si>
    <t>INFIL_SCH_PNNL</t>
  </si>
  <si>
    <t>(Fan Schedule)</t>
  </si>
  <si>
    <t xml:space="preserve">80°F Cooling/60°F Heating
</t>
  </si>
  <si>
    <t xml:space="preserve">   Infiltration</t>
  </si>
  <si>
    <t>Total Occupants</t>
  </si>
  <si>
    <t>Total OSA Ventilation (cfm/zone)</t>
  </si>
  <si>
    <r>
      <t>Total OSA Ventilation 
(cfm/ft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</si>
  <si>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Zone</t>
  </si>
  <si>
    <r>
      <t>Area (ft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</si>
  <si>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Multipliers</t>
  </si>
  <si>
    <t>Assumed Space Type</t>
  </si>
  <si>
    <t>62.1-2004</t>
  </si>
  <si>
    <t>90.1-2004
(62-1999)</t>
  </si>
  <si>
    <t>90.1-2007
(62.1-2004)</t>
  </si>
  <si>
    <t>90.1-2010
(62.1-2007)</t>
  </si>
  <si>
    <t>Residential single bedroom apartment</t>
  </si>
  <si>
    <t>Office space</t>
  </si>
  <si>
    <t>Corridors (public spaces)</t>
  </si>
  <si>
    <t>TOTAL</t>
  </si>
  <si>
    <t>Minimum Outdoor Ventilation Air Requirements</t>
  </si>
  <si>
    <t>Descriptions</t>
  </si>
  <si>
    <t xml:space="preserve">Steel-Frame Walls (2X4 16IN OC)
0.4 in. Stucco+5/8 in. gypsum board + wall Insulation+5/8 in. </t>
  </si>
  <si>
    <t>Zone Summary</t>
  </si>
  <si>
    <t>CORE_BOTTOM</t>
  </si>
  <si>
    <t>TOPFLOOR_PLENUM</t>
  </si>
  <si>
    <t>MIDFLOOR_PLENUM</t>
  </si>
  <si>
    <t>FIRSTFLOOR_PLENUM</t>
  </si>
  <si>
    <t>CORE_MID</t>
  </si>
  <si>
    <t>CORE_TOP</t>
  </si>
  <si>
    <t>PERIMETER_TOP_ZN_3</t>
  </si>
  <si>
    <t>PERIMETER_TOP_ZN_2</t>
  </si>
  <si>
    <t>PERIMETER_TOP_ZN_1</t>
  </si>
  <si>
    <t>PERIMETER_TOP_ZN_4</t>
  </si>
  <si>
    <t>PERIMETER_BOT_ZN_3</t>
  </si>
  <si>
    <t>PERIMETER_BOT_ZN_2</t>
  </si>
  <si>
    <t>PERIMETER_BOT_ZN_1</t>
  </si>
  <si>
    <t>PERIMETER_BOT_ZN_4</t>
  </si>
  <si>
    <t>PERIMETER_MID_ZN_3</t>
  </si>
  <si>
    <t>PERIMETER_MID_ZN_2</t>
  </si>
  <si>
    <t>PERIMETER_MID_ZN_1</t>
  </si>
  <si>
    <t>PERIMETER_MID_ZN_4</t>
  </si>
  <si>
    <t>Conditioned [Y/N]</t>
  </si>
  <si>
    <t>Number of People</t>
  </si>
  <si>
    <t>Area [ft²]</t>
  </si>
  <si>
    <t>Volume
 [ft³]</t>
  </si>
  <si>
    <t>Gross Wall Area [ft²]</t>
  </si>
  <si>
    <t>Window Glass Area [ft²]</t>
  </si>
  <si>
    <t>People 
[ft²/person]</t>
  </si>
  <si>
    <t>(90.1-2004 baseline requirements for LPD)</t>
  </si>
  <si>
    <t xml:space="preserve">Gowri K, DW Winiarski, and RE Jarnagin.  2009.  Infiltration modeling guidelines for commercial building energy analysis .  PNNL-18898, Pacific Northwest National Laboratory, Richland, WA.  http://www.pnl.gov/main/publications/external/technical_reports/PNNL-18898.pdf
</t>
  </si>
  <si>
    <t>Quantity</t>
  </si>
  <si>
    <t>Motor type</t>
  </si>
  <si>
    <t>Heat Gain to Building</t>
  </si>
  <si>
    <t>Interior</t>
  </si>
  <si>
    <t>Motor and fan/lights Schedules</t>
  </si>
  <si>
    <t>Peak Motor Power
(W/elevator)</t>
  </si>
  <si>
    <t>Peak Fan/lights Power
(W/elevator)</t>
  </si>
  <si>
    <t xml:space="preserve">    Peak Power (W)</t>
  </si>
  <si>
    <t>Reference: 
DOE Commercial Reference Building Models of the National Building Stock</t>
  </si>
  <si>
    <t>90.1 Mechanical Subcommittee, Elevator Working Group</t>
  </si>
  <si>
    <t>DOE Commercial Reference Building TSD and models (V1.3_5.0) and Addendum DF to 90.1-2007</t>
  </si>
  <si>
    <t>Plug and Process [W/ft²]</t>
  </si>
  <si>
    <t>AREA WEIGHTED AVERAGE</t>
  </si>
  <si>
    <r>
      <t>TOTAL</t>
    </r>
    <r>
      <rPr>
        <vertAlign val="superscript"/>
        <sz val="10"/>
        <color indexed="8"/>
        <rFont val="Arial"/>
        <family val="2"/>
      </rPr>
      <t xml:space="preserve">1 </t>
    </r>
  </si>
  <si>
    <r>
      <t>1.</t>
    </r>
    <r>
      <rPr>
        <sz val="7"/>
        <rFont val="Times New Roman"/>
        <family val="1"/>
      </rPr>
      <t> </t>
    </r>
    <r>
      <rPr>
        <sz val="11"/>
        <rFont val="Calibri"/>
        <family val="2"/>
      </rPr>
      <t xml:space="preserve">Only volume, and gross wall area include unconditioned space.   </t>
    </r>
  </si>
  <si>
    <t xml:space="preserve">Maximum 104F, Minimum 55F </t>
  </si>
  <si>
    <t>Yes</t>
  </si>
  <si>
    <t>Weekday</t>
  </si>
  <si>
    <t>Saturday</t>
  </si>
  <si>
    <t>Weekday, SummerDesign</t>
  </si>
  <si>
    <t>Saturday, WinterDesign</t>
  </si>
  <si>
    <t>On/off</t>
  </si>
  <si>
    <t>BLDG_EXTERIOR_LIGHT</t>
  </si>
  <si>
    <t>(AstronomicalClock control)</t>
  </si>
  <si>
    <t>All Days</t>
  </si>
  <si>
    <t>Exterior Lighting Schedule</t>
  </si>
  <si>
    <t>33%
(Window Dimensions: 
163.8 ft x 4.29 ft on the long side of facade  
109.2 ft x 4.29 ft on the short side of the façade)</t>
  </si>
  <si>
    <t>Hypothetical window with weighted U-factor and SHGC</t>
  </si>
  <si>
    <t>140 F</t>
  </si>
  <si>
    <t>-</t>
  </si>
  <si>
    <t>Prototype Building Modeling Specifications</t>
  </si>
  <si>
    <t>Office</t>
  </si>
  <si>
    <t>2003 CBECS Data and PNNL's CBECS Study 2007.
When applicable, certain codes or standards may restrict the window area to lower fractions</t>
  </si>
  <si>
    <t>None</t>
  </si>
  <si>
    <t>Non-directional</t>
  </si>
  <si>
    <t>Construction type: 2003 CBECS Data and PNNL's CBECS Study 2007.
Base assembly from 90.1 Appendix A.</t>
  </si>
  <si>
    <t>Requirements in codes or standards
Nonresidential; Walls, Above-Grade, Steel-Framed</t>
  </si>
  <si>
    <t>Applicable codes or standards</t>
  </si>
  <si>
    <t xml:space="preserve">Based on floor area and aspect ratio </t>
  </si>
  <si>
    <t>Vertical</t>
  </si>
  <si>
    <t>Built-up roof: 
Roof membrane+roof insulation+metal decking</t>
  </si>
  <si>
    <t>Construction type: 2003 CBECS Data and PNNL's CBECS Study 2007. 
Base assembly from 90.1 Appendix A.</t>
  </si>
  <si>
    <t>Requirements in codes or standards
Nonresidential; Roofs, Insulation entirely above deck</t>
  </si>
  <si>
    <t>Based on window fraction, location, glazing sill height, floor area and aspect ratio</t>
  </si>
  <si>
    <t>Based on floor area and aspect ratio</t>
  </si>
  <si>
    <t>Horizontal</t>
  </si>
  <si>
    <t>Same as above requirements</t>
  </si>
  <si>
    <t xml:space="preserve">Ducker Fenestration Market Data provided by the 90.1 Envelope Subcommittee </t>
  </si>
  <si>
    <t>Not modeled</t>
  </si>
  <si>
    <t>Based on floor plan and floor-to-floor height</t>
  </si>
  <si>
    <t>VAV terminal box with damper and electric reheating coil</t>
  </si>
  <si>
    <t>Autosized to design day</t>
  </si>
  <si>
    <t>Requirements in codes or standards
Minimum equipment efficiency for air conditioners and condensing units</t>
  </si>
  <si>
    <t>Requirements in codes or standards
Minimum equipment efficiency for warm air furnaces</t>
  </si>
  <si>
    <t>Temperature setpoint reset may be required by codes and standards.</t>
  </si>
  <si>
    <t>Requirements in codes or standards</t>
  </si>
  <si>
    <r>
      <t xml:space="preserve">ASHRAE Standard 62.1 or International Mechanical Code
See under </t>
    </r>
    <r>
      <rPr>
        <b/>
        <sz val="10"/>
        <rFont val="Arial"/>
        <family val="2"/>
      </rPr>
      <t>Outdoor Air</t>
    </r>
    <r>
      <rPr>
        <i/>
        <sz val="10"/>
        <rFont val="Arial"/>
        <family val="2"/>
      </rPr>
      <t>.</t>
    </r>
  </si>
  <si>
    <t>Depending on the fan motor size and requirements in codes or standards</t>
  </si>
  <si>
    <t>Requirements in applicable codes or standards for motor efficiency and fan power limitation</t>
  </si>
  <si>
    <t>Depending on the fan supply air cfm</t>
  </si>
  <si>
    <t>Service hot water (SWH): constant speed</t>
  </si>
  <si>
    <t>SWH pump: first estimated based on circulation flow and then adjusted based on modeled design flow</t>
  </si>
  <si>
    <t>Autosized</t>
  </si>
  <si>
    <t>Storage tank</t>
  </si>
  <si>
    <t>Natural gas</t>
  </si>
  <si>
    <t>ASHRAE Standard 62.1</t>
  </si>
  <si>
    <t>Goel S, M Rosenberg, R Athalye, Y Xie, W Wang, R Hart, J Zhang, V Mendon. 2014. Enhancements to ASHRAE Standard 90.1 Prototype Building Models.  PNNL-23269, Pacific Northwest National Laboratory, Richland, Washington.  http://www.pnnl.gov/main/publications/external/technical_reports/PNNL-23269.pdf</t>
  </si>
  <si>
    <t>2. Listed lighting power density is based on applicable requirements in ASHRAE Standard 90.1-2004. The actual inputs for the models are based on appliable codes and standards</t>
  </si>
  <si>
    <r>
      <t xml:space="preserve">Lighting 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[W/ft²]</t>
    </r>
  </si>
  <si>
    <t>1. The ventilation requirements for other codes or standards are based on their reference ASHRAE Standard 62.1 or International Mechanical Code</t>
  </si>
  <si>
    <t xml:space="preserve">Notes: </t>
  </si>
  <si>
    <t xml:space="preserve">The schedules are also subject to changes in different models based on applicable code requrirements triggered by cllimate zone, system capacity, control type, or other criteria. </t>
  </si>
  <si>
    <t>Gas, electricity</t>
  </si>
  <si>
    <t>Evenly distributed along four façades</t>
  </si>
  <si>
    <t>Based on design assumptions for façade, parking lot, entrance, etc. and requirements in codes or standards</t>
  </si>
  <si>
    <t>Requirements in codes or standards
Nonresidential; vertical glazing</t>
  </si>
  <si>
    <t>Requirements in codes or standards
Nonresidential; slab-on-grade floors, unheated</t>
  </si>
  <si>
    <t>Peak: 0.2016 cfm/sf of above grade exterior wall surface area, adjusted by wind (when fans turn off)
Off Peak: 25% of peak infiltration rate (when fans turn on)
Additional infiltration through building entrance</t>
  </si>
  <si>
    <t>Hydraulic</t>
  </si>
  <si>
    <r>
      <t xml:space="preserve">    U-factor (Btu / 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°F) and/or
    R-value (h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 / Btu)</t>
    </r>
  </si>
  <si>
    <r>
      <t xml:space="preserve">    U-factor (Btu / h *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* °F) </t>
    </r>
  </si>
  <si>
    <r>
      <t xml:space="preserve">Reference: 
PNNL-18898. </t>
    </r>
    <r>
      <rPr>
        <i/>
        <sz val="10"/>
        <rFont val="Arial"/>
        <family val="2"/>
      </rPr>
      <t>Infiltration Modeling Guidelines for Commercial Building Energy Analysis</t>
    </r>
    <r>
      <rPr>
        <sz val="10"/>
        <rFont val="Arial"/>
        <family val="2"/>
      </rPr>
      <t xml:space="preserve">.
PNNL-20026. </t>
    </r>
    <r>
      <rPr>
        <i/>
        <sz val="10"/>
        <rFont val="Arial"/>
        <family val="2"/>
      </rPr>
      <t>Energy Saving Impact of ASHRAE 90.1 Vestibule Requirements: Modeling of Air Infiltration through Door Openings.</t>
    </r>
    <r>
      <rPr>
        <sz val="10"/>
        <rFont val="Arial"/>
        <family val="2"/>
      </rPr>
      <t xml:space="preserve">
Modeled peak infiltration rate may be different for different codes or standards because of their continuous air barrier requirements.</t>
    </r>
  </si>
  <si>
    <r>
      <t xml:space="preserve">2003 CBECS Data, PNNL's CBECS Study 2006, and 90.1 Mechanical Subcommittee input.
PNNL-23269 </t>
    </r>
    <r>
      <rPr>
        <i/>
        <sz val="10"/>
        <rFont val="Arial"/>
        <family val="2"/>
      </rPr>
      <t>Enhancements to ASHRAE Standard 90.1 Prototype Building Models</t>
    </r>
  </si>
  <si>
    <r>
      <t xml:space="preserve">See under </t>
    </r>
    <r>
      <rPr>
        <b/>
        <sz val="10"/>
        <rFont val="Arial"/>
        <family val="2"/>
      </rPr>
      <t>Schedules</t>
    </r>
  </si>
  <si>
    <r>
      <t xml:space="preserve">Reference:
</t>
    </r>
    <r>
      <rPr>
        <i/>
        <sz val="10"/>
        <rFont val="Arial"/>
        <family val="2"/>
      </rPr>
      <t>PNNL 2014. Enhancements to ASHRAE Standard 90.1 Prototype Building Models</t>
    </r>
  </si>
  <si>
    <r>
      <t xml:space="preserve">    Average power density (W/ft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</si>
  <si>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Requirements in codes or standards
See </t>
    </r>
    <r>
      <rPr>
        <b/>
        <sz val="10"/>
        <rFont val="Arial"/>
        <family val="2"/>
      </rPr>
      <t>Zone Summary</t>
    </r>
  </si>
  <si>
    <r>
      <t xml:space="preserve">See under </t>
    </r>
    <r>
      <rPr>
        <b/>
        <sz val="10"/>
        <rFont val="Arial"/>
        <family val="2"/>
      </rPr>
      <t>Zone Summary</t>
    </r>
  </si>
  <si>
    <r>
      <t xml:space="preserve">See under </t>
    </r>
    <r>
      <rPr>
        <b/>
        <sz val="10"/>
        <rFont val="Arial"/>
        <family val="2"/>
      </rPr>
      <t xml:space="preserve">Schedules </t>
    </r>
    <r>
      <rPr>
        <sz val="10"/>
        <rFont val="Arial"/>
        <family val="2"/>
      </rPr>
      <t>and control requirements in codes or standards</t>
    </r>
  </si>
  <si>
    <t>Zone 4A: New York, New York (mixed, humid)
Zone 4B: Albuquerque, New Mexico (mixed, dry)
Zone 4C: Seattle, Washington (mixed, marine)
Zone 5A: Buffalo, NY (cool, humid)
Zone 5B: Denver, Colorado (cool, dry)
Zone 5C: Port Angeles, Washington (cool, marine)</t>
  </si>
  <si>
    <t>Zone 6A: Rochester, Minnesota (cold, humid)
Zone 6B: Great Falls, Montana (cold, dry)
Zone 7: International Falls, Minnesota (very cold)
Zone 8: Fairbanks, Alaska (subarctic</t>
  </si>
  <si>
    <t>Selection of representative climates based on ASHRAE Standard 169-2013</t>
  </si>
  <si>
    <t>ASHRAE 2013. ANSI/ASHRAE Standard 169-2013. Climatic Data for Building Design Standards. American Society of Heating, Refrigerating, and Air-Conditioning Engineers, Atlanta, Georgia. Relevant information available as Annex 1 in ASHRAE 2016</t>
  </si>
  <si>
    <t>Zone 1A: Honolulu, Hawaii (very hot, humid)
Zone 1B: New Delhi, India (very hot, dry)
Zone 2A: Tampa, Florida (hot, humid)
Zone 2B: Tucson, Arizona (hot, dry)
Zone 3A: Atlanta, Georgia (warm, humid)
Zone 3B: El Paso, Texas (warm, dry)
Zone 3C: San Diego, California (warm, marine)</t>
  </si>
  <si>
    <t>Pacific Northwest National Laboratory, updated on October 18,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</si>
</sst>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_);\(#,##0.000\)"/>
    <numFmt numFmtId="166" formatCode="0.0%"/>
    <numFmt numFmtId="167" formatCode="0.000"/>
    <numFmt numFmtId="168" formatCode="_(* #,##0_);_(* \(#,##0\);_(* &quot;-&quot;??_);_(@_)"/>
  </numFmts>
  <fonts count="73">
    <font>
      <sz val="8"/>
      <color indexed="8"/>
      <name val="MS Sans Serif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b/>
      <sz val="10"/>
      <color indexed="36"/>
      <name val="Arial"/>
      <family val="2"/>
    </font>
    <font>
      <i/>
      <sz val="11"/>
      <name val="Arial"/>
      <family val="2"/>
    </font>
    <font>
      <b/>
      <vertAlign val="superscript"/>
      <sz val="10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0"/>
      <name val="MS Sans Serif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40"/>
      <name val="Arial"/>
      <family val="0"/>
    </font>
    <font>
      <b/>
      <sz val="10"/>
      <color indexed="10"/>
      <name val="Arial"/>
      <family val="0"/>
    </font>
    <font>
      <sz val="8.45"/>
      <color indexed="8"/>
      <name val="Calibri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thin"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/>
      <top style="thin">
        <color rgb="FFB2B2B2"/>
      </top>
      <bottom style="thin">
        <color rgb="FFB2B2B2"/>
      </bottom>
    </border>
  </borders>
  <cellStyleXfs count="8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353">
    <xf numFmtId="0" fontId="0" fillId="0" borderId="0" xfId="0" applyAlignment="1">
      <alignment vertical="top" wrapText="1"/>
    </xf>
    <xf numFmtId="0" fontId="3" fillId="0" borderId="0" xfId="72" applyAlignment="1">
      <alignment vertical="top" wrapText="1"/>
      <protection/>
    </xf>
    <xf numFmtId="0" fontId="3" fillId="0" borderId="0" xfId="72" applyFill="1" applyAlignment="1">
      <alignment vertical="top" wrapText="1"/>
      <protection/>
    </xf>
    <xf numFmtId="0" fontId="3" fillId="0" borderId="0" xfId="72" applyBorder="1" applyAlignment="1">
      <alignment vertical="top" wrapText="1"/>
      <protection/>
    </xf>
    <xf numFmtId="0" fontId="10" fillId="33" borderId="10" xfId="72" applyFont="1" applyFill="1" applyBorder="1" applyAlignment="1">
      <alignment horizontal="left" vertical="center" wrapText="1"/>
      <protection/>
    </xf>
    <xf numFmtId="0" fontId="9" fillId="0" borderId="11" xfId="72" applyFont="1" applyBorder="1" applyAlignment="1">
      <alignment horizontal="left" vertical="top"/>
      <protection/>
    </xf>
    <xf numFmtId="0" fontId="9" fillId="0" borderId="11" xfId="72" applyFont="1" applyFill="1" applyBorder="1" applyAlignment="1">
      <alignment horizontal="left" vertical="top" wrapText="1"/>
      <protection/>
    </xf>
    <xf numFmtId="0" fontId="9" fillId="0" borderId="12" xfId="72" applyFont="1" applyBorder="1" applyAlignment="1">
      <alignment horizontal="left" vertical="top" wrapText="1"/>
      <protection/>
    </xf>
    <xf numFmtId="0" fontId="10" fillId="0" borderId="0" xfId="74" applyFont="1">
      <alignment/>
      <protection/>
    </xf>
    <xf numFmtId="0" fontId="8" fillId="0" borderId="13" xfId="72" applyFont="1" applyFill="1" applyBorder="1" applyAlignment="1">
      <alignment vertical="top" wrapText="1"/>
      <protection/>
    </xf>
    <xf numFmtId="0" fontId="8" fillId="0" borderId="14" xfId="72" applyFont="1" applyBorder="1" applyAlignment="1">
      <alignment wrapText="1"/>
      <protection/>
    </xf>
    <xf numFmtId="0" fontId="8" fillId="0" borderId="15" xfId="72" applyFont="1" applyBorder="1" applyAlignment="1">
      <alignment wrapText="1"/>
      <protection/>
    </xf>
    <xf numFmtId="0" fontId="8" fillId="0" borderId="13" xfId="72" applyFont="1" applyBorder="1" applyAlignment="1">
      <alignment vertical="top" wrapText="1"/>
      <protection/>
    </xf>
    <xf numFmtId="0" fontId="8" fillId="0" borderId="12" xfId="72" applyFont="1" applyBorder="1" applyAlignment="1">
      <alignment vertical="top" wrapText="1"/>
      <protection/>
    </xf>
    <xf numFmtId="0" fontId="19" fillId="0" borderId="0" xfId="74" applyFont="1">
      <alignment/>
      <protection/>
    </xf>
    <xf numFmtId="0" fontId="10" fillId="0" borderId="16" xfId="72" applyFont="1" applyBorder="1" applyAlignment="1">
      <alignment horizontal="left" vertical="center" wrapText="1"/>
      <protection/>
    </xf>
    <xf numFmtId="0" fontId="7" fillId="0" borderId="0" xfId="61" applyFont="1" applyAlignment="1">
      <alignment horizontal="left"/>
    </xf>
    <xf numFmtId="0" fontId="15" fillId="0" borderId="0" xfId="61" applyFont="1" applyAlignment="1">
      <alignment horizontal="left"/>
    </xf>
    <xf numFmtId="0" fontId="3" fillId="0" borderId="0" xfId="61" applyFont="1" applyAlignment="1">
      <alignment horizontal="center"/>
    </xf>
    <xf numFmtId="43" fontId="3" fillId="0" borderId="0" xfId="44" applyFont="1" applyAlignment="1">
      <alignment horizontal="center"/>
    </xf>
    <xf numFmtId="0" fontId="12" fillId="0" borderId="0" xfId="61" applyFont="1" applyAlignment="1">
      <alignment vertical="top" wrapText="1"/>
    </xf>
    <xf numFmtId="0" fontId="8" fillId="0" borderId="17" xfId="61" applyFont="1" applyBorder="1" applyAlignment="1">
      <alignment horizontal="center"/>
    </xf>
    <xf numFmtId="43" fontId="8" fillId="0" borderId="17" xfId="44" applyFont="1" applyBorder="1" applyAlignment="1">
      <alignment horizontal="center"/>
    </xf>
    <xf numFmtId="0" fontId="8" fillId="0" borderId="18" xfId="61" applyFont="1" applyBorder="1" applyAlignment="1">
      <alignment horizontal="center"/>
    </xf>
    <xf numFmtId="0" fontId="8" fillId="0" borderId="19" xfId="61" applyFont="1" applyBorder="1" applyAlignment="1">
      <alignment horizontal="center"/>
    </xf>
    <xf numFmtId="0" fontId="13" fillId="0" borderId="19" xfId="61" applyFont="1" applyBorder="1" applyAlignment="1">
      <alignment horizontal="center"/>
    </xf>
    <xf numFmtId="0" fontId="8" fillId="0" borderId="10" xfId="61" applyFont="1" applyBorder="1" applyAlignment="1">
      <alignment horizontal="center"/>
    </xf>
    <xf numFmtId="43" fontId="8" fillId="0" borderId="19" xfId="44" applyFont="1" applyBorder="1" applyAlignment="1">
      <alignment horizontal="center"/>
    </xf>
    <xf numFmtId="43" fontId="8" fillId="0" borderId="20" xfId="44" applyFont="1" applyBorder="1" applyAlignment="1">
      <alignment horizontal="center" wrapText="1"/>
    </xf>
    <xf numFmtId="43" fontId="8" fillId="0" borderId="21" xfId="44" applyFont="1" applyBorder="1" applyAlignment="1">
      <alignment horizontal="center" wrapText="1"/>
    </xf>
    <xf numFmtId="43" fontId="8" fillId="0" borderId="10" xfId="44" applyFont="1" applyBorder="1" applyAlignment="1">
      <alignment horizontal="center" wrapText="1"/>
    </xf>
    <xf numFmtId="1" fontId="3" fillId="0" borderId="18" xfId="61" applyNumberFormat="1" applyFont="1" applyBorder="1" applyAlignment="1">
      <alignment horizontal="center"/>
    </xf>
    <xf numFmtId="37" fontId="3" fillId="0" borderId="22" xfId="61" applyNumberFormat="1" applyFont="1" applyBorder="1" applyAlignment="1">
      <alignment horizontal="center"/>
    </xf>
    <xf numFmtId="0" fontId="8" fillId="34" borderId="19" xfId="61" applyFont="1" applyFill="1" applyBorder="1" applyAlignment="1">
      <alignment horizontal="left"/>
    </xf>
    <xf numFmtId="37" fontId="8" fillId="34" borderId="23" xfId="61" applyNumberFormat="1" applyFont="1" applyFill="1" applyBorder="1" applyAlignment="1">
      <alignment horizontal="center"/>
    </xf>
    <xf numFmtId="37" fontId="8" fillId="34" borderId="24" xfId="61" applyNumberFormat="1" applyFont="1" applyFill="1" applyBorder="1" applyAlignment="1">
      <alignment horizontal="center"/>
    </xf>
    <xf numFmtId="0" fontId="8" fillId="35" borderId="23" xfId="61" applyFont="1" applyFill="1" applyBorder="1" applyAlignment="1">
      <alignment horizontal="center"/>
    </xf>
    <xf numFmtId="37" fontId="8" fillId="34" borderId="21" xfId="61" applyNumberFormat="1" applyFont="1" applyFill="1" applyBorder="1" applyAlignment="1">
      <alignment horizontal="center"/>
    </xf>
    <xf numFmtId="37" fontId="8" fillId="34" borderId="25" xfId="61" applyNumberFormat="1" applyFont="1" applyFill="1" applyBorder="1" applyAlignment="1">
      <alignment horizontal="center"/>
    </xf>
    <xf numFmtId="0" fontId="3" fillId="0" borderId="26" xfId="61" applyFont="1" applyFill="1" applyBorder="1" applyAlignment="1">
      <alignment horizontal="left"/>
    </xf>
    <xf numFmtId="0" fontId="3" fillId="0" borderId="0" xfId="61" applyFont="1" applyFill="1" applyBorder="1" applyAlignment="1">
      <alignment horizontal="left"/>
    </xf>
    <xf numFmtId="43" fontId="8" fillId="0" borderId="0" xfId="44" applyFont="1" applyBorder="1" applyAlignment="1">
      <alignment/>
    </xf>
    <xf numFmtId="9" fontId="8" fillId="0" borderId="0" xfId="79" applyNumberFormat="1" applyFont="1" applyBorder="1" applyAlignment="1">
      <alignment horizontal="center"/>
    </xf>
    <xf numFmtId="37" fontId="8" fillId="0" borderId="0" xfId="44" applyNumberFormat="1" applyFont="1" applyBorder="1" applyAlignment="1">
      <alignment horizontal="center"/>
    </xf>
    <xf numFmtId="43" fontId="8" fillId="0" borderId="0" xfId="44" applyFont="1" applyFill="1" applyBorder="1" applyAlignment="1">
      <alignment horizontal="center"/>
    </xf>
    <xf numFmtId="0" fontId="12" fillId="0" borderId="0" xfId="61" applyFont="1" applyFill="1" applyAlignment="1">
      <alignment vertical="top" wrapText="1"/>
    </xf>
    <xf numFmtId="0" fontId="71" fillId="0" borderId="0" xfId="61" applyFont="1" applyFill="1" applyAlignment="1">
      <alignment vertical="top" wrapText="1"/>
    </xf>
    <xf numFmtId="0" fontId="22" fillId="0" borderId="0" xfId="6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24" xfId="0" applyFont="1" applyBorder="1" applyAlignment="1">
      <alignment horizontal="center"/>
    </xf>
    <xf numFmtId="0" fontId="13" fillId="0" borderId="24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27" xfId="72" applyFont="1" applyBorder="1" applyAlignment="1">
      <alignment horizontal="left" wrapText="1"/>
      <protection/>
    </xf>
    <xf numFmtId="0" fontId="8" fillId="0" borderId="23" xfId="72" applyFont="1" applyBorder="1" applyAlignment="1">
      <alignment horizontal="left" wrapText="1"/>
      <protection/>
    </xf>
    <xf numFmtId="0" fontId="11" fillId="0" borderId="24" xfId="6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6" fillId="0" borderId="17" xfId="0" applyFont="1" applyBorder="1" applyAlignment="1">
      <alignment horizontal="left" wrapText="1"/>
    </xf>
    <xf numFmtId="0" fontId="26" fillId="0" borderId="18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165" fontId="3" fillId="0" borderId="0" xfId="44" applyNumberFormat="1" applyFont="1" applyBorder="1" applyAlignment="1">
      <alignment horizontal="center"/>
    </xf>
    <xf numFmtId="165" fontId="3" fillId="0" borderId="16" xfId="44" applyNumberFormat="1" applyFont="1" applyBorder="1" applyAlignment="1">
      <alignment horizontal="center"/>
    </xf>
    <xf numFmtId="165" fontId="8" fillId="34" borderId="15" xfId="44" applyNumberFormat="1" applyFont="1" applyFill="1" applyBorder="1" applyAlignment="1">
      <alignment horizontal="center"/>
    </xf>
    <xf numFmtId="165" fontId="8" fillId="34" borderId="23" xfId="44" applyNumberFormat="1" applyFont="1" applyFill="1" applyBorder="1" applyAlignment="1">
      <alignment horizontal="center"/>
    </xf>
    <xf numFmtId="0" fontId="10" fillId="0" borderId="0" xfId="74" applyFont="1" applyFill="1" applyBorder="1">
      <alignment/>
      <protection/>
    </xf>
    <xf numFmtId="0" fontId="0" fillId="36" borderId="0" xfId="0" applyFill="1" applyAlignment="1">
      <alignment vertical="top" wrapText="1"/>
    </xf>
    <xf numFmtId="37" fontId="3" fillId="0" borderId="18" xfId="61" applyNumberFormat="1" applyFont="1" applyBorder="1" applyAlignment="1">
      <alignment horizontal="center"/>
    </xf>
    <xf numFmtId="37" fontId="3" fillId="0" borderId="19" xfId="61" applyNumberFormat="1" applyFont="1" applyBorder="1" applyAlignment="1">
      <alignment horizontal="center"/>
    </xf>
    <xf numFmtId="0" fontId="0" fillId="0" borderId="0" xfId="0" applyFill="1" applyAlignment="1">
      <alignment vertical="top" wrapText="1"/>
    </xf>
    <xf numFmtId="0" fontId="16" fillId="37" borderId="28" xfId="74" applyFont="1" applyFill="1" applyBorder="1">
      <alignment/>
      <protection/>
    </xf>
    <xf numFmtId="0" fontId="16" fillId="37" borderId="26" xfId="74" applyFont="1" applyFill="1" applyBorder="1">
      <alignment/>
      <protection/>
    </xf>
    <xf numFmtId="49" fontId="16" fillId="37" borderId="26" xfId="0" applyNumberFormat="1" applyFont="1" applyFill="1" applyBorder="1" applyAlignment="1">
      <alignment horizontal="center"/>
    </xf>
    <xf numFmtId="49" fontId="16" fillId="37" borderId="29" xfId="0" applyNumberFormat="1" applyFont="1" applyFill="1" applyBorder="1" applyAlignment="1">
      <alignment horizontal="center"/>
    </xf>
    <xf numFmtId="0" fontId="6" fillId="38" borderId="22" xfId="74" applyFont="1" applyFill="1" applyBorder="1" applyAlignment="1">
      <alignment/>
      <protection/>
    </xf>
    <xf numFmtId="0" fontId="6" fillId="38" borderId="0" xfId="74" applyFont="1" applyFill="1" applyBorder="1" applyAlignment="1">
      <alignment/>
      <protection/>
    </xf>
    <xf numFmtId="0" fontId="6" fillId="38" borderId="16" xfId="74" applyFont="1" applyFill="1" applyBorder="1" applyAlignment="1">
      <alignment/>
      <protection/>
    </xf>
    <xf numFmtId="0" fontId="10" fillId="0" borderId="22" xfId="74" applyFont="1" applyBorder="1">
      <alignment/>
      <protection/>
    </xf>
    <xf numFmtId="0" fontId="10" fillId="0" borderId="0" xfId="74" applyFont="1" applyBorder="1">
      <alignment/>
      <protection/>
    </xf>
    <xf numFmtId="0" fontId="10" fillId="0" borderId="16" xfId="74" applyFont="1" applyBorder="1">
      <alignment/>
      <protection/>
    </xf>
    <xf numFmtId="0" fontId="10" fillId="0" borderId="22" xfId="74" applyFont="1" applyFill="1" applyBorder="1">
      <alignment/>
      <protection/>
    </xf>
    <xf numFmtId="0" fontId="10" fillId="0" borderId="16" xfId="74" applyFont="1" applyFill="1" applyBorder="1">
      <alignment/>
      <protection/>
    </xf>
    <xf numFmtId="0" fontId="17" fillId="0" borderId="22" xfId="74" applyFont="1" applyFill="1" applyBorder="1">
      <alignment/>
      <protection/>
    </xf>
    <xf numFmtId="0" fontId="17" fillId="0" borderId="0" xfId="74" applyFont="1" applyFill="1" applyBorder="1">
      <alignment/>
      <protection/>
    </xf>
    <xf numFmtId="0" fontId="17" fillId="0" borderId="0" xfId="74" applyFont="1" applyFill="1" applyBorder="1">
      <alignment/>
      <protection/>
    </xf>
    <xf numFmtId="0" fontId="17" fillId="0" borderId="16" xfId="74" applyFont="1" applyFill="1" applyBorder="1">
      <alignment/>
      <protection/>
    </xf>
    <xf numFmtId="0" fontId="17" fillId="0" borderId="0" xfId="74" applyFont="1" applyFill="1" applyBorder="1" quotePrefix="1">
      <alignment/>
      <protection/>
    </xf>
    <xf numFmtId="1" fontId="10" fillId="0" borderId="0" xfId="74" applyNumberFormat="1" applyFont="1" applyFill="1" applyBorder="1" applyAlignment="1">
      <alignment horizontal="center"/>
      <protection/>
    </xf>
    <xf numFmtId="1" fontId="10" fillId="0" borderId="16" xfId="74" applyNumberFormat="1" applyFont="1" applyFill="1" applyBorder="1" applyAlignment="1">
      <alignment horizontal="center"/>
      <protection/>
    </xf>
    <xf numFmtId="0" fontId="10" fillId="0" borderId="0" xfId="74" applyFont="1" applyFill="1">
      <alignment/>
      <protection/>
    </xf>
    <xf numFmtId="0" fontId="10" fillId="0" borderId="20" xfId="74" applyFont="1" applyFill="1" applyBorder="1">
      <alignment/>
      <protection/>
    </xf>
    <xf numFmtId="0" fontId="10" fillId="0" borderId="21" xfId="74" applyFont="1" applyFill="1" applyBorder="1">
      <alignment/>
      <protection/>
    </xf>
    <xf numFmtId="0" fontId="10" fillId="0" borderId="10" xfId="74" applyFont="1" applyFill="1" applyBorder="1">
      <alignment/>
      <protection/>
    </xf>
    <xf numFmtId="0" fontId="3" fillId="33" borderId="23" xfId="72" applyFont="1" applyFill="1" applyBorder="1" applyAlignment="1">
      <alignment horizontal="left" vertical="center" wrapText="1"/>
      <protection/>
    </xf>
    <xf numFmtId="0" fontId="3" fillId="0" borderId="30" xfId="72" applyFont="1" applyBorder="1" applyAlignment="1">
      <alignment horizontal="left" vertical="top" wrapText="1"/>
      <protection/>
    </xf>
    <xf numFmtId="0" fontId="15" fillId="33" borderId="31" xfId="72" applyFont="1" applyFill="1" applyBorder="1" applyAlignment="1">
      <alignment horizontal="left" vertical="top" wrapText="1"/>
      <protection/>
    </xf>
    <xf numFmtId="0" fontId="15" fillId="33" borderId="32" xfId="72" applyFont="1" applyFill="1" applyBorder="1" applyAlignment="1">
      <alignment horizontal="left" vertical="top" wrapText="1"/>
      <protection/>
    </xf>
    <xf numFmtId="0" fontId="15" fillId="33" borderId="33" xfId="72" applyFont="1" applyFill="1" applyBorder="1" applyAlignment="1">
      <alignment horizontal="left" vertical="top" wrapText="1"/>
      <protection/>
    </xf>
    <xf numFmtId="0" fontId="3" fillId="33" borderId="33" xfId="72" applyFont="1" applyFill="1" applyBorder="1" applyAlignment="1">
      <alignment horizontal="left" vertical="center" wrapText="1"/>
      <protection/>
    </xf>
    <xf numFmtId="0" fontId="15" fillId="33" borderId="23" xfId="72" applyFont="1" applyFill="1" applyBorder="1" applyAlignment="1">
      <alignment horizontal="left" vertical="center" wrapText="1"/>
      <protection/>
    </xf>
    <xf numFmtId="0" fontId="3" fillId="33" borderId="29" xfId="72" applyFont="1" applyFill="1" applyBorder="1" applyAlignment="1">
      <alignment horizontal="left" vertical="center" wrapText="1"/>
      <protection/>
    </xf>
    <xf numFmtId="0" fontId="3" fillId="0" borderId="30" xfId="72" applyFont="1" applyFill="1" applyBorder="1" applyAlignment="1">
      <alignment horizontal="left" vertical="top" wrapText="1"/>
      <protection/>
    </xf>
    <xf numFmtId="0" fontId="3" fillId="0" borderId="27" xfId="72" applyFont="1" applyBorder="1" applyAlignment="1">
      <alignment horizontal="left" wrapText="1"/>
      <protection/>
    </xf>
    <xf numFmtId="0" fontId="3" fillId="0" borderId="23" xfId="72" applyFont="1" applyBorder="1" applyAlignment="1">
      <alignment horizontal="left" wrapText="1"/>
      <protection/>
    </xf>
    <xf numFmtId="0" fontId="3" fillId="0" borderId="34" xfId="72" applyFont="1" applyBorder="1" applyAlignment="1">
      <alignment horizontal="left" wrapText="1"/>
      <protection/>
    </xf>
    <xf numFmtId="0" fontId="3" fillId="0" borderId="35" xfId="72" applyFont="1" applyBorder="1" applyAlignment="1">
      <alignment horizontal="left" wrapText="1"/>
      <protection/>
    </xf>
    <xf numFmtId="0" fontId="3" fillId="33" borderId="32" xfId="72" applyFont="1" applyFill="1" applyBorder="1" applyAlignment="1">
      <alignment horizontal="left" vertical="center" wrapText="1"/>
      <protection/>
    </xf>
    <xf numFmtId="0" fontId="3" fillId="0" borderId="30" xfId="72" applyFont="1" applyBorder="1" applyAlignment="1">
      <alignment horizontal="left" wrapText="1"/>
      <protection/>
    </xf>
    <xf numFmtId="0" fontId="3" fillId="0" borderId="27" xfId="72" applyFont="1" applyBorder="1" applyAlignment="1">
      <alignment wrapText="1"/>
      <protection/>
    </xf>
    <xf numFmtId="0" fontId="3" fillId="33" borderId="36" xfId="72" applyFont="1" applyFill="1" applyBorder="1" applyAlignment="1">
      <alignment horizontal="left" vertical="center" wrapText="1"/>
      <protection/>
    </xf>
    <xf numFmtId="0" fontId="3" fillId="0" borderId="16" xfId="72" applyFont="1" applyBorder="1" applyAlignment="1">
      <alignment horizontal="left" wrapText="1"/>
      <protection/>
    </xf>
    <xf numFmtId="0" fontId="3" fillId="0" borderId="16" xfId="72" applyFont="1" applyBorder="1" applyAlignment="1">
      <alignment horizontal="left" vertical="center" wrapText="1"/>
      <protection/>
    </xf>
    <xf numFmtId="0" fontId="25" fillId="0" borderId="24" xfId="61" applyFont="1" applyBorder="1" applyAlignment="1">
      <alignment horizontal="center" vertical="top" wrapText="1"/>
    </xf>
    <xf numFmtId="0" fontId="25" fillId="39" borderId="24" xfId="61" applyFont="1" applyFill="1" applyBorder="1" applyAlignment="1">
      <alignment horizontal="center" vertical="top" wrapText="1"/>
    </xf>
    <xf numFmtId="3" fontId="72" fillId="0" borderId="15" xfId="67" applyNumberFormat="1" applyFont="1" applyBorder="1" applyAlignment="1">
      <alignment horizontal="center"/>
      <protection/>
    </xf>
    <xf numFmtId="3" fontId="72" fillId="0" borderId="25" xfId="67" applyNumberFormat="1" applyFont="1" applyBorder="1" applyAlignment="1">
      <alignment horizontal="center"/>
      <protection/>
    </xf>
    <xf numFmtId="3" fontId="72" fillId="0" borderId="24" xfId="67" applyNumberFormat="1" applyFont="1" applyBorder="1" applyAlignment="1">
      <alignment horizontal="center"/>
      <protection/>
    </xf>
    <xf numFmtId="3" fontId="11" fillId="0" borderId="24" xfId="61" applyNumberFormat="1" applyFont="1" applyBorder="1" applyAlignment="1">
      <alignment horizontal="center" vertical="top" wrapText="1"/>
    </xf>
    <xf numFmtId="0" fontId="11" fillId="0" borderId="24" xfId="61" applyFont="1" applyBorder="1" applyAlignment="1">
      <alignment horizontal="center" vertical="top" wrapText="1"/>
    </xf>
    <xf numFmtId="1" fontId="11" fillId="0" borderId="24" xfId="61" applyNumberFormat="1" applyFont="1" applyBorder="1" applyAlignment="1">
      <alignment horizontal="center" vertical="top" wrapText="1"/>
    </xf>
    <xf numFmtId="3" fontId="11" fillId="0" borderId="25" xfId="61" applyNumberFormat="1" applyFont="1" applyBorder="1" applyAlignment="1">
      <alignment horizontal="center" vertical="top" wrapText="1"/>
    </xf>
    <xf numFmtId="3" fontId="11" fillId="39" borderId="24" xfId="61" applyNumberFormat="1" applyFont="1" applyFill="1" applyBorder="1" applyAlignment="1">
      <alignment horizontal="center" vertical="top" wrapText="1"/>
    </xf>
    <xf numFmtId="0" fontId="11" fillId="39" borderId="24" xfId="61" applyFont="1" applyFill="1" applyBorder="1" applyAlignment="1">
      <alignment horizontal="center" vertical="top" wrapText="1"/>
    </xf>
    <xf numFmtId="164" fontId="11" fillId="0" borderId="25" xfId="61" applyNumberFormat="1" applyFont="1" applyBorder="1" applyAlignment="1">
      <alignment horizontal="center" vertical="top" wrapText="1"/>
    </xf>
    <xf numFmtId="164" fontId="3" fillId="0" borderId="29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37" fontId="3" fillId="0" borderId="22" xfId="45" applyNumberFormat="1" applyFont="1" applyBorder="1" applyAlignment="1">
      <alignment horizontal="center"/>
    </xf>
    <xf numFmtId="37" fontId="3" fillId="0" borderId="16" xfId="45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37" fontId="3" fillId="0" borderId="20" xfId="45" applyNumberFormat="1" applyFont="1" applyBorder="1" applyAlignment="1">
      <alignment horizontal="center"/>
    </xf>
    <xf numFmtId="37" fontId="3" fillId="0" borderId="10" xfId="45" applyNumberFormat="1" applyFont="1" applyBorder="1" applyAlignment="1">
      <alignment horizontal="center"/>
    </xf>
    <xf numFmtId="2" fontId="10" fillId="0" borderId="0" xfId="74" applyNumberFormat="1" applyFont="1" applyBorder="1">
      <alignment/>
      <protection/>
    </xf>
    <xf numFmtId="0" fontId="5" fillId="0" borderId="0" xfId="72" applyFont="1" applyBorder="1" applyAlignment="1">
      <alignment vertical="top"/>
      <protection/>
    </xf>
    <xf numFmtId="0" fontId="3" fillId="0" borderId="32" xfId="72" applyFont="1" applyBorder="1" applyAlignment="1">
      <alignment horizontal="center" vertical="center" wrapText="1"/>
      <protection/>
    </xf>
    <xf numFmtId="0" fontId="8" fillId="0" borderId="14" xfId="72" applyFont="1" applyBorder="1" applyAlignment="1">
      <alignment horizontal="center" vertical="center" wrapText="1"/>
      <protection/>
    </xf>
    <xf numFmtId="0" fontId="8" fillId="0" borderId="15" xfId="72" applyFont="1" applyBorder="1" applyAlignment="1">
      <alignment horizontal="center" vertical="center" wrapText="1"/>
      <protection/>
    </xf>
    <xf numFmtId="0" fontId="3" fillId="0" borderId="14" xfId="72" applyFont="1" applyBorder="1" applyAlignment="1">
      <alignment horizontal="center" vertical="center" wrapText="1"/>
      <protection/>
    </xf>
    <xf numFmtId="0" fontId="3" fillId="0" borderId="0" xfId="72" applyBorder="1" applyAlignment="1">
      <alignment horizontal="center" vertical="center" wrapText="1"/>
      <protection/>
    </xf>
    <xf numFmtId="0" fontId="8" fillId="0" borderId="28" xfId="62" applyFont="1" applyFill="1" applyBorder="1" applyAlignment="1">
      <alignment horizontal="right" vertical="top"/>
    </xf>
    <xf numFmtId="0" fontId="15" fillId="0" borderId="26" xfId="62" applyFont="1" applyFill="1" applyBorder="1" applyAlignment="1">
      <alignment vertical="top"/>
    </xf>
    <xf numFmtId="0" fontId="3" fillId="0" borderId="15" xfId="72" applyFont="1" applyBorder="1" applyAlignment="1">
      <alignment horizontal="center" vertical="center" wrapText="1"/>
      <protection/>
    </xf>
    <xf numFmtId="0" fontId="3" fillId="0" borderId="12" xfId="72" applyFont="1" applyFill="1" applyBorder="1" applyAlignment="1">
      <alignment horizontal="left" vertical="top" wrapText="1"/>
      <protection/>
    </xf>
    <xf numFmtId="0" fontId="3" fillId="0" borderId="15" xfId="72" applyFont="1" applyFill="1" applyBorder="1" applyAlignment="1">
      <alignment horizontal="center" vertical="center" wrapText="1"/>
      <protection/>
    </xf>
    <xf numFmtId="0" fontId="8" fillId="0" borderId="15" xfId="72" applyFont="1" applyFill="1" applyBorder="1" applyAlignment="1">
      <alignment horizontal="center" vertical="center" wrapText="1"/>
      <protection/>
    </xf>
    <xf numFmtId="0" fontId="5" fillId="0" borderId="0" xfId="73" applyFont="1" applyBorder="1" applyAlignment="1">
      <alignment vertical="top"/>
      <protection/>
    </xf>
    <xf numFmtId="0" fontId="20" fillId="0" borderId="0" xfId="73" applyFont="1" applyBorder="1" applyAlignment="1">
      <alignment vertical="top"/>
      <protection/>
    </xf>
    <xf numFmtId="0" fontId="3" fillId="0" borderId="12" xfId="72" applyFont="1" applyBorder="1" applyAlignment="1">
      <alignment horizontal="left" vertical="top" wrapText="1"/>
      <protection/>
    </xf>
    <xf numFmtId="0" fontId="3" fillId="0" borderId="32" xfId="72" applyFont="1" applyBorder="1" applyAlignment="1">
      <alignment horizontal="left" vertical="top" wrapText="1"/>
      <protection/>
    </xf>
    <xf numFmtId="0" fontId="3" fillId="0" borderId="37" xfId="72" applyFont="1" applyBorder="1" applyAlignment="1">
      <alignment horizontal="left" vertical="top" wrapText="1"/>
      <protection/>
    </xf>
    <xf numFmtId="0" fontId="3" fillId="0" borderId="38" xfId="72" applyFont="1" applyBorder="1" applyAlignment="1">
      <alignment horizontal="left" vertical="top" wrapText="1"/>
      <protection/>
    </xf>
    <xf numFmtId="0" fontId="3" fillId="0" borderId="39" xfId="72" applyFont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0" fontId="3" fillId="0" borderId="38" xfId="72" applyFont="1" applyFill="1" applyBorder="1" applyAlignment="1">
      <alignment horizontal="left" vertical="top" wrapText="1"/>
      <protection/>
    </xf>
    <xf numFmtId="0" fontId="3" fillId="0" borderId="39" xfId="72" applyFont="1" applyFill="1" applyBorder="1" applyAlignment="1">
      <alignment horizontal="center" vertical="center" wrapText="1"/>
      <protection/>
    </xf>
    <xf numFmtId="0" fontId="3" fillId="0" borderId="11" xfId="72" applyFont="1" applyBorder="1" applyAlignment="1">
      <alignment horizontal="left" vertical="top" wrapText="1"/>
      <protection/>
    </xf>
    <xf numFmtId="0" fontId="3" fillId="0" borderId="11" xfId="72" applyFont="1" applyFill="1" applyBorder="1" applyAlignment="1">
      <alignment horizontal="left" vertical="top" wrapText="1"/>
      <protection/>
    </xf>
    <xf numFmtId="0" fontId="3" fillId="33" borderId="16" xfId="72" applyFont="1" applyFill="1" applyBorder="1" applyAlignment="1">
      <alignment horizontal="left" vertical="center" wrapText="1"/>
      <protection/>
    </xf>
    <xf numFmtId="0" fontId="8" fillId="0" borderId="12" xfId="72" applyFont="1" applyFill="1" applyBorder="1" applyAlignment="1">
      <alignment horizontal="left" vertical="top" wrapText="1"/>
      <protection/>
    </xf>
    <xf numFmtId="0" fontId="8" fillId="0" borderId="12" xfId="72" applyFont="1" applyFill="1" applyBorder="1" applyAlignment="1">
      <alignment vertical="top" wrapText="1"/>
      <protection/>
    </xf>
    <xf numFmtId="0" fontId="3" fillId="0" borderId="15" xfId="72" applyFont="1" applyBorder="1" applyAlignment="1">
      <alignment wrapText="1"/>
      <protection/>
    </xf>
    <xf numFmtId="0" fontId="3" fillId="0" borderId="23" xfId="72" applyFont="1" applyFill="1" applyBorder="1" applyAlignment="1">
      <alignment horizontal="left" vertical="center" wrapText="1"/>
      <protection/>
    </xf>
    <xf numFmtId="0" fontId="29" fillId="0" borderId="23" xfId="0" applyFont="1" applyBorder="1" applyAlignment="1">
      <alignment horizontal="left" vertical="top" wrapText="1"/>
    </xf>
    <xf numFmtId="0" fontId="3" fillId="0" borderId="40" xfId="72" applyFont="1" applyBorder="1" applyAlignment="1">
      <alignment horizontal="left" vertical="top" wrapText="1"/>
      <protection/>
    </xf>
    <xf numFmtId="0" fontId="3" fillId="0" borderId="41" xfId="72" applyFont="1" applyBorder="1" applyAlignment="1">
      <alignment horizontal="center" vertical="center" wrapText="1"/>
      <protection/>
    </xf>
    <xf numFmtId="0" fontId="3" fillId="0" borderId="42" xfId="72" applyFont="1" applyBorder="1" applyAlignment="1">
      <alignment horizontal="left" vertical="top" wrapText="1"/>
      <protection/>
    </xf>
    <xf numFmtId="0" fontId="3" fillId="33" borderId="43" xfId="72" applyFont="1" applyFill="1" applyBorder="1" applyAlignment="1">
      <alignment horizontal="left" vertical="center" wrapText="1"/>
      <protection/>
    </xf>
    <xf numFmtId="0" fontId="3" fillId="0" borderId="44" xfId="72" applyFont="1" applyBorder="1" applyAlignment="1">
      <alignment horizontal="center" vertical="center" wrapText="1"/>
      <protection/>
    </xf>
    <xf numFmtId="0" fontId="3" fillId="0" borderId="14" xfId="72" applyFont="1" applyBorder="1" applyAlignment="1">
      <alignment wrapText="1"/>
      <protection/>
    </xf>
    <xf numFmtId="0" fontId="3" fillId="33" borderId="24" xfId="72" applyFont="1" applyFill="1" applyBorder="1" applyAlignment="1">
      <alignment horizontal="left" vertical="center" wrapText="1"/>
      <protection/>
    </xf>
    <xf numFmtId="0" fontId="8" fillId="0" borderId="15" xfId="72" applyFont="1" applyFill="1" applyBorder="1" applyAlignment="1">
      <alignment vertical="top" wrapText="1"/>
      <protection/>
    </xf>
    <xf numFmtId="0" fontId="8" fillId="0" borderId="23" xfId="72" applyFont="1" applyFill="1" applyBorder="1" applyAlignment="1">
      <alignment horizontal="left" vertical="top" wrapText="1"/>
      <protection/>
    </xf>
    <xf numFmtId="0" fontId="3" fillId="0" borderId="12" xfId="72" applyFont="1" applyFill="1" applyBorder="1" applyAlignment="1">
      <alignment vertical="top" wrapText="1"/>
      <protection/>
    </xf>
    <xf numFmtId="0" fontId="8" fillId="0" borderId="12" xfId="72" applyFont="1" applyFill="1" applyBorder="1" applyAlignment="1">
      <alignment vertical="center" wrapText="1"/>
      <protection/>
    </xf>
    <xf numFmtId="0" fontId="3" fillId="0" borderId="15" xfId="72" applyFont="1" applyFill="1" applyBorder="1" applyAlignment="1">
      <alignment vertical="center" wrapText="1"/>
      <protection/>
    </xf>
    <xf numFmtId="0" fontId="3" fillId="40" borderId="32" xfId="72" applyFont="1" applyFill="1" applyBorder="1" applyAlignment="1">
      <alignment horizontal="left" vertical="center" wrapText="1"/>
      <protection/>
    </xf>
    <xf numFmtId="0" fontId="3" fillId="0" borderId="15" xfId="72" applyFont="1" applyFill="1" applyBorder="1" applyAlignment="1">
      <alignment horizontal="left" vertical="top" wrapText="1"/>
      <protection/>
    </xf>
    <xf numFmtId="0" fontId="8" fillId="33" borderId="23" xfId="72" applyFont="1" applyFill="1" applyBorder="1" applyAlignment="1">
      <alignment horizontal="left" vertical="center" wrapText="1"/>
      <protection/>
    </xf>
    <xf numFmtId="0" fontId="3" fillId="0" borderId="11" xfId="72" applyFont="1" applyBorder="1" applyAlignment="1">
      <alignment vertical="top" wrapText="1"/>
      <protection/>
    </xf>
    <xf numFmtId="0" fontId="3" fillId="0" borderId="12" xfId="72" applyFont="1" applyBorder="1" applyAlignment="1">
      <alignment vertical="top" wrapText="1"/>
      <protection/>
    </xf>
    <xf numFmtId="0" fontId="3" fillId="0" borderId="38" xfId="72" applyFont="1" applyBorder="1" applyAlignment="1">
      <alignment vertical="top" wrapText="1"/>
      <protection/>
    </xf>
    <xf numFmtId="0" fontId="3" fillId="33" borderId="45" xfId="72" applyFont="1" applyFill="1" applyBorder="1" applyAlignment="1">
      <alignment horizontal="left" vertical="center" wrapText="1"/>
      <protection/>
    </xf>
    <xf numFmtId="0" fontId="3" fillId="0" borderId="46" xfId="72" applyFont="1" applyBorder="1" applyAlignment="1">
      <alignment vertical="top" wrapText="1"/>
      <protection/>
    </xf>
    <xf numFmtId="0" fontId="3" fillId="33" borderId="47" xfId="72" applyFont="1" applyFill="1" applyBorder="1" applyAlignment="1">
      <alignment vertical="center" wrapText="1"/>
      <protection/>
    </xf>
    <xf numFmtId="0" fontId="3" fillId="0" borderId="48" xfId="72" applyFont="1" applyBorder="1" applyAlignment="1">
      <alignment vertical="top" wrapText="1"/>
      <protection/>
    </xf>
    <xf numFmtId="0" fontId="3" fillId="33" borderId="34" xfId="72" applyFont="1" applyFill="1" applyBorder="1" applyAlignment="1">
      <alignment horizontal="left" vertical="center" wrapText="1"/>
      <protection/>
    </xf>
    <xf numFmtId="0" fontId="3" fillId="0" borderId="0" xfId="72" applyFont="1" applyBorder="1" applyAlignment="1">
      <alignment horizontal="center" vertical="center" wrapText="1"/>
      <protection/>
    </xf>
    <xf numFmtId="0" fontId="3" fillId="0" borderId="0" xfId="72" applyFont="1" applyBorder="1" applyAlignment="1">
      <alignment vertical="top" wrapText="1"/>
      <protection/>
    </xf>
    <xf numFmtId="0" fontId="3" fillId="0" borderId="0" xfId="62" applyFont="1" applyFill="1" applyBorder="1" applyAlignment="1" quotePrefix="1">
      <alignment horizontal="left"/>
    </xf>
    <xf numFmtId="0" fontId="3" fillId="0" borderId="0" xfId="72" applyFont="1" applyAlignment="1">
      <alignment vertical="top"/>
      <protection/>
    </xf>
    <xf numFmtId="0" fontId="3" fillId="0" borderId="0" xfId="72" applyFont="1" applyAlignment="1">
      <alignment vertical="top" wrapText="1"/>
      <protection/>
    </xf>
    <xf numFmtId="0" fontId="30" fillId="0" borderId="44" xfId="72" applyFont="1" applyBorder="1" applyAlignment="1">
      <alignment vertical="top"/>
      <protection/>
    </xf>
    <xf numFmtId="0" fontId="3" fillId="0" borderId="0" xfId="72" applyFont="1" applyBorder="1" applyAlignment="1">
      <alignment vertical="top"/>
      <protection/>
    </xf>
    <xf numFmtId="0" fontId="3" fillId="0" borderId="0" xfId="72" applyAlignment="1">
      <alignment vertical="top"/>
      <protection/>
    </xf>
    <xf numFmtId="0" fontId="3" fillId="0" borderId="0" xfId="72" applyFill="1" applyAlignment="1">
      <alignment vertical="top"/>
      <protection/>
    </xf>
    <xf numFmtId="0" fontId="3" fillId="0" borderId="41" xfId="72" applyBorder="1" applyAlignment="1">
      <alignment vertical="top"/>
      <protection/>
    </xf>
    <xf numFmtId="0" fontId="3" fillId="0" borderId="34" xfId="72" applyBorder="1" applyAlignment="1">
      <alignment vertical="top"/>
      <protection/>
    </xf>
    <xf numFmtId="0" fontId="3" fillId="0" borderId="0" xfId="72" applyBorder="1" applyAlignment="1">
      <alignment vertical="top"/>
      <protection/>
    </xf>
    <xf numFmtId="0" fontId="3" fillId="0" borderId="12" xfId="72" applyBorder="1" applyAlignment="1">
      <alignment horizontal="left" vertical="top" wrapText="1"/>
      <protection/>
    </xf>
    <xf numFmtId="0" fontId="3" fillId="0" borderId="24" xfId="72" applyFont="1" applyBorder="1" applyAlignment="1">
      <alignment horizontal="left" vertical="top" wrapText="1"/>
      <protection/>
    </xf>
    <xf numFmtId="0" fontId="3" fillId="0" borderId="0" xfId="72" applyFont="1" applyFill="1" applyBorder="1" applyAlignment="1">
      <alignment horizontal="left" vertical="center" wrapText="1"/>
      <protection/>
    </xf>
    <xf numFmtId="0" fontId="3" fillId="0" borderId="12" xfId="72" applyFont="1" applyFill="1" applyBorder="1" applyAlignment="1">
      <alignment horizontal="left" vertical="top" wrapText="1"/>
      <protection/>
    </xf>
    <xf numFmtId="0" fontId="3" fillId="0" borderId="36" xfId="72" applyFont="1" applyFill="1" applyBorder="1" applyAlignment="1">
      <alignment horizontal="left" vertical="top" wrapText="1"/>
      <protection/>
    </xf>
    <xf numFmtId="0" fontId="3" fillId="0" borderId="12" xfId="72" applyFont="1" applyFill="1" applyBorder="1" applyAlignment="1">
      <alignment horizontal="center" vertical="center" wrapText="1"/>
      <protection/>
    </xf>
    <xf numFmtId="0" fontId="3" fillId="0" borderId="15" xfId="72" applyFont="1" applyFill="1" applyBorder="1" applyAlignment="1">
      <alignment horizontal="center" vertical="center" wrapText="1"/>
      <protection/>
    </xf>
    <xf numFmtId="0" fontId="3" fillId="0" borderId="36" xfId="72" applyFont="1" applyFill="1" applyBorder="1" applyAlignment="1">
      <alignment horizontal="center" vertical="center" wrapText="1"/>
      <protection/>
    </xf>
    <xf numFmtId="0" fontId="3" fillId="0" borderId="12" xfId="72" applyFont="1" applyFill="1" applyBorder="1" applyAlignment="1">
      <alignment vertical="top" wrapText="1"/>
      <protection/>
    </xf>
    <xf numFmtId="0" fontId="3" fillId="0" borderId="36" xfId="72" applyFont="1" applyFill="1" applyBorder="1" applyAlignment="1">
      <alignment wrapText="1"/>
      <protection/>
    </xf>
    <xf numFmtId="0" fontId="3" fillId="0" borderId="32" xfId="72" applyFont="1" applyFill="1" applyBorder="1" applyAlignment="1">
      <alignment horizontal="center" vertical="center" wrapText="1"/>
      <protection/>
    </xf>
    <xf numFmtId="0" fontId="3" fillId="0" borderId="24" xfId="72" applyFont="1" applyFill="1" applyBorder="1" applyAlignment="1">
      <alignment horizontal="center" vertical="center" wrapText="1"/>
      <protection/>
    </xf>
    <xf numFmtId="0" fontId="3" fillId="0" borderId="37" xfId="72" applyFont="1" applyFill="1" applyBorder="1" applyAlignment="1">
      <alignment horizontal="center" vertical="center" wrapText="1"/>
      <protection/>
    </xf>
    <xf numFmtId="0" fontId="3" fillId="0" borderId="12" xfId="72" applyFont="1" applyBorder="1" applyAlignment="1">
      <alignment vertical="top" wrapText="1"/>
      <protection/>
    </xf>
    <xf numFmtId="0" fontId="3" fillId="0" borderId="36" xfId="72" applyFont="1" applyBorder="1" applyAlignment="1">
      <alignment vertical="top" wrapText="1"/>
      <protection/>
    </xf>
    <xf numFmtId="0" fontId="3" fillId="33" borderId="49" xfId="72" applyFont="1" applyFill="1" applyBorder="1" applyAlignment="1">
      <alignment horizontal="left" vertical="center" wrapText="1"/>
      <protection/>
    </xf>
    <xf numFmtId="0" fontId="3" fillId="33" borderId="50" xfId="72" applyFont="1" applyFill="1" applyBorder="1" applyAlignment="1">
      <alignment horizontal="left" vertical="center" wrapText="1"/>
      <protection/>
    </xf>
    <xf numFmtId="0" fontId="3" fillId="33" borderId="51" xfId="72" applyFont="1" applyFill="1" applyBorder="1" applyAlignment="1">
      <alignment horizontal="left" vertical="center" wrapText="1"/>
      <protection/>
    </xf>
    <xf numFmtId="49" fontId="3" fillId="0" borderId="12" xfId="72" applyNumberFormat="1" applyFont="1" applyFill="1" applyBorder="1" applyAlignment="1">
      <alignment horizontal="center" vertical="center" wrapText="1"/>
      <protection/>
    </xf>
    <xf numFmtId="49" fontId="3" fillId="0" borderId="15" xfId="72" applyNumberFormat="1" applyFont="1" applyFill="1" applyBorder="1" applyAlignment="1">
      <alignment horizontal="center" vertical="center" wrapText="1"/>
      <protection/>
    </xf>
    <xf numFmtId="49" fontId="3" fillId="0" borderId="36" xfId="72" applyNumberFormat="1" applyFont="1" applyFill="1" applyBorder="1" applyAlignment="1">
      <alignment horizontal="center" vertical="center" wrapText="1"/>
      <protection/>
    </xf>
    <xf numFmtId="0" fontId="3" fillId="0" borderId="12" xfId="72" applyFont="1" applyBorder="1" applyAlignment="1">
      <alignment horizontal="center" vertical="center" wrapText="1"/>
      <protection/>
    </xf>
    <xf numFmtId="0" fontId="3" fillId="0" borderId="15" xfId="72" applyFont="1" applyBorder="1" applyAlignment="1">
      <alignment horizontal="center" vertical="center" wrapText="1"/>
      <protection/>
    </xf>
    <xf numFmtId="0" fontId="3" fillId="0" borderId="36" xfId="72" applyFont="1" applyBorder="1" applyAlignment="1">
      <alignment horizontal="center" vertical="center" wrapText="1"/>
      <protection/>
    </xf>
    <xf numFmtId="3" fontId="3" fillId="0" borderId="12" xfId="65" applyNumberFormat="1" applyFont="1" applyBorder="1" applyAlignment="1">
      <alignment horizontal="center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36" xfId="65" applyFont="1" applyBorder="1" applyAlignment="1">
      <alignment horizontal="center" vertical="center"/>
      <protection/>
    </xf>
    <xf numFmtId="0" fontId="3" fillId="0" borderId="12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36" xfId="66" applyFont="1" applyBorder="1" applyAlignment="1">
      <alignment horizontal="center" vertical="center"/>
      <protection/>
    </xf>
    <xf numFmtId="0" fontId="3" fillId="33" borderId="47" xfId="72" applyFont="1" applyFill="1" applyBorder="1" applyAlignment="1">
      <alignment horizontal="left" vertical="center" wrapText="1"/>
      <protection/>
    </xf>
    <xf numFmtId="0" fontId="3" fillId="33" borderId="33" xfId="72" applyFont="1" applyFill="1" applyBorder="1" applyAlignment="1">
      <alignment horizontal="left" vertical="center" wrapText="1"/>
      <protection/>
    </xf>
    <xf numFmtId="0" fontId="3" fillId="0" borderId="38" xfId="72" applyFont="1" applyFill="1" applyBorder="1" applyAlignment="1">
      <alignment horizontal="center" vertical="center" wrapText="1"/>
      <protection/>
    </xf>
    <xf numFmtId="0" fontId="3" fillId="0" borderId="26" xfId="72" applyFont="1" applyFill="1" applyBorder="1" applyAlignment="1">
      <alignment horizontal="center" vertical="center" wrapText="1"/>
      <protection/>
    </xf>
    <xf numFmtId="0" fontId="3" fillId="0" borderId="52" xfId="72" applyFont="1" applyFill="1" applyBorder="1" applyAlignment="1">
      <alignment horizontal="center" vertical="center" wrapText="1"/>
      <protection/>
    </xf>
    <xf numFmtId="0" fontId="3" fillId="0" borderId="40" xfId="72" applyFont="1" applyFill="1" applyBorder="1" applyAlignment="1">
      <alignment horizontal="center" vertical="center" wrapText="1"/>
      <protection/>
    </xf>
    <xf numFmtId="0" fontId="3" fillId="0" borderId="0" xfId="72" applyFont="1" applyFill="1" applyBorder="1" applyAlignment="1">
      <alignment horizontal="center" vertical="center" wrapText="1"/>
      <protection/>
    </xf>
    <xf numFmtId="0" fontId="3" fillId="0" borderId="53" xfId="72" applyFont="1" applyFill="1" applyBorder="1" applyAlignment="1">
      <alignment horizontal="center" vertical="center" wrapText="1"/>
      <protection/>
    </xf>
    <xf numFmtId="0" fontId="3" fillId="0" borderId="11" xfId="72" applyFont="1" applyFill="1" applyBorder="1" applyAlignment="1">
      <alignment horizontal="center" vertical="center" wrapText="1"/>
      <protection/>
    </xf>
    <xf numFmtId="0" fontId="3" fillId="0" borderId="21" xfId="72" applyFont="1" applyFill="1" applyBorder="1" applyAlignment="1">
      <alignment horizontal="center" vertical="center" wrapText="1"/>
      <protection/>
    </xf>
    <xf numFmtId="0" fontId="3" fillId="0" borderId="54" xfId="72" applyFont="1" applyFill="1" applyBorder="1" applyAlignment="1">
      <alignment horizontal="center" vertical="center" wrapText="1"/>
      <protection/>
    </xf>
    <xf numFmtId="0" fontId="3" fillId="33" borderId="55" xfId="72" applyFont="1" applyFill="1" applyBorder="1" applyAlignment="1">
      <alignment horizontal="left" vertical="center" wrapText="1"/>
      <protection/>
    </xf>
    <xf numFmtId="0" fontId="3" fillId="0" borderId="12" xfId="72" applyFont="1" applyFill="1" applyBorder="1" applyAlignment="1">
      <alignment horizontal="center" vertical="top" wrapText="1"/>
      <protection/>
    </xf>
    <xf numFmtId="0" fontId="3" fillId="0" borderId="15" xfId="72" applyFont="1" applyFill="1" applyBorder="1" applyAlignment="1">
      <alignment horizontal="center" vertical="top" wrapText="1"/>
      <protection/>
    </xf>
    <xf numFmtId="0" fontId="3" fillId="0" borderId="36" xfId="72" applyFont="1" applyFill="1" applyBorder="1" applyAlignment="1">
      <alignment horizontal="center" vertical="top" wrapText="1"/>
      <protection/>
    </xf>
    <xf numFmtId="0" fontId="3" fillId="0" borderId="24" xfId="72" applyFont="1" applyBorder="1" applyAlignment="1">
      <alignment horizontal="center" vertical="center" wrapText="1"/>
      <protection/>
    </xf>
    <xf numFmtId="0" fontId="3" fillId="0" borderId="37" xfId="72" applyFont="1" applyBorder="1" applyAlignment="1">
      <alignment horizontal="center" vertical="center" wrapText="1"/>
      <protection/>
    </xf>
    <xf numFmtId="0" fontId="3" fillId="0" borderId="36" xfId="72" applyFont="1" applyFill="1" applyBorder="1" applyAlignment="1">
      <alignment/>
      <protection/>
    </xf>
    <xf numFmtId="0" fontId="3" fillId="0" borderId="48" xfId="72" applyFont="1" applyFill="1" applyBorder="1" applyAlignment="1">
      <alignment horizontal="left" vertical="top" wrapText="1"/>
      <protection/>
    </xf>
    <xf numFmtId="0" fontId="3" fillId="0" borderId="56" xfId="72" applyFont="1" applyFill="1" applyBorder="1" applyAlignment="1">
      <alignment horizontal="left" vertical="top" wrapText="1"/>
      <protection/>
    </xf>
    <xf numFmtId="0" fontId="3" fillId="0" borderId="43" xfId="72" applyFont="1" applyFill="1" applyBorder="1" applyAlignment="1">
      <alignment horizontal="center" vertical="center" wrapText="1"/>
      <protection/>
    </xf>
    <xf numFmtId="0" fontId="3" fillId="0" borderId="45" xfId="72" applyFont="1" applyFill="1" applyBorder="1" applyAlignment="1">
      <alignment horizontal="center" vertical="center" wrapText="1"/>
      <protection/>
    </xf>
    <xf numFmtId="0" fontId="3" fillId="0" borderId="57" xfId="72" applyFont="1" applyFill="1" applyBorder="1" applyAlignment="1">
      <alignment horizontal="center" vertical="center" wrapText="1"/>
      <protection/>
    </xf>
    <xf numFmtId="0" fontId="3" fillId="0" borderId="38" xfId="72" applyFont="1" applyBorder="1" applyAlignment="1">
      <alignment horizontal="center" vertical="center" wrapText="1"/>
      <protection/>
    </xf>
    <xf numFmtId="0" fontId="3" fillId="0" borderId="26" xfId="72" applyFont="1" applyBorder="1" applyAlignment="1">
      <alignment horizontal="center" vertical="center" wrapText="1"/>
      <protection/>
    </xf>
    <xf numFmtId="0" fontId="3" fillId="0" borderId="52" xfId="72" applyFont="1" applyBorder="1" applyAlignment="1">
      <alignment horizontal="center" vertical="center" wrapText="1"/>
      <protection/>
    </xf>
    <xf numFmtId="0" fontId="3" fillId="0" borderId="11" xfId="72" applyFont="1" applyBorder="1" applyAlignment="1">
      <alignment horizontal="center" vertical="center" wrapText="1"/>
      <protection/>
    </xf>
    <xf numFmtId="0" fontId="3" fillId="0" borderId="21" xfId="72" applyFont="1" applyBorder="1" applyAlignment="1">
      <alignment horizontal="center" vertical="center" wrapText="1"/>
      <protection/>
    </xf>
    <xf numFmtId="0" fontId="3" fillId="0" borderId="54" xfId="72" applyFont="1" applyBorder="1" applyAlignment="1">
      <alignment horizontal="center" vertical="center" wrapText="1"/>
      <protection/>
    </xf>
    <xf numFmtId="0" fontId="9" fillId="0" borderId="58" xfId="72" applyFont="1" applyBorder="1" applyAlignment="1">
      <alignment horizontal="left" vertical="top" wrapText="1"/>
      <protection/>
    </xf>
    <xf numFmtId="0" fontId="9" fillId="0" borderId="39" xfId="72" applyFont="1" applyBorder="1" applyAlignment="1">
      <alignment horizontal="left" vertical="top" wrapText="1"/>
      <protection/>
    </xf>
    <xf numFmtId="0" fontId="3" fillId="0" borderId="12" xfId="72" applyFont="1" applyFill="1" applyBorder="1" applyAlignment="1">
      <alignment horizontal="left" vertical="center" wrapText="1"/>
      <protection/>
    </xf>
    <xf numFmtId="0" fontId="3" fillId="0" borderId="36" xfId="72" applyFont="1" applyBorder="1" applyAlignment="1">
      <alignment horizontal="left" vertical="center" wrapText="1"/>
      <protection/>
    </xf>
    <xf numFmtId="0" fontId="3" fillId="0" borderId="36" xfId="72" applyFont="1" applyFill="1" applyBorder="1" applyAlignment="1">
      <alignment vertical="top" wrapText="1"/>
      <protection/>
    </xf>
    <xf numFmtId="9" fontId="3" fillId="0" borderId="12" xfId="72" applyNumberFormat="1" applyFont="1" applyFill="1" applyBorder="1" applyAlignment="1">
      <alignment horizontal="center" vertical="top" wrapText="1"/>
      <protection/>
    </xf>
    <xf numFmtId="0" fontId="3" fillId="0" borderId="12" xfId="72" applyFont="1" applyFill="1" applyBorder="1" applyAlignment="1">
      <alignment vertical="center" wrapText="1"/>
      <protection/>
    </xf>
    <xf numFmtId="0" fontId="3" fillId="0" borderId="36" xfId="72" applyFont="1" applyFill="1" applyBorder="1" applyAlignment="1">
      <alignment vertical="center" wrapText="1"/>
      <protection/>
    </xf>
    <xf numFmtId="10" fontId="3" fillId="0" borderId="32" xfId="72" applyNumberFormat="1" applyFont="1" applyFill="1" applyBorder="1" applyAlignment="1">
      <alignment horizontal="center" vertical="center" wrapText="1"/>
      <protection/>
    </xf>
    <xf numFmtId="0" fontId="3" fillId="0" borderId="0" xfId="72" applyFont="1" applyFill="1" applyBorder="1" applyAlignment="1">
      <alignment horizontal="left" vertical="top" wrapText="1"/>
      <protection/>
    </xf>
    <xf numFmtId="0" fontId="9" fillId="0" borderId="0" xfId="72" applyFont="1" applyBorder="1" applyAlignment="1">
      <alignment horizontal="left" vertical="top" wrapText="1"/>
      <protection/>
    </xf>
    <xf numFmtId="0" fontId="3" fillId="0" borderId="0" xfId="72" applyFont="1" applyAlignment="1">
      <alignment horizontal="left" vertical="top" wrapText="1"/>
      <protection/>
    </xf>
    <xf numFmtId="0" fontId="3" fillId="0" borderId="48" xfId="72" applyFont="1" applyBorder="1" applyAlignment="1">
      <alignment vertical="top" wrapText="1"/>
      <protection/>
    </xf>
    <xf numFmtId="0" fontId="3" fillId="0" borderId="56" xfId="72" applyFont="1" applyBorder="1" applyAlignment="1">
      <alignment vertical="top" wrapText="1"/>
      <protection/>
    </xf>
    <xf numFmtId="0" fontId="3" fillId="33" borderId="32" xfId="72" applyFont="1" applyFill="1" applyBorder="1" applyAlignment="1">
      <alignment horizontal="left" vertical="center" wrapText="1"/>
      <protection/>
    </xf>
    <xf numFmtId="0" fontId="8" fillId="0" borderId="48" xfId="72" applyFont="1" applyFill="1" applyBorder="1" applyAlignment="1">
      <alignment horizontal="left" vertical="top" wrapText="1"/>
      <protection/>
    </xf>
    <xf numFmtId="0" fontId="8" fillId="0" borderId="41" xfId="72" applyFont="1" applyFill="1" applyBorder="1" applyAlignment="1">
      <alignment horizontal="left" vertical="top" wrapText="1"/>
      <protection/>
    </xf>
    <xf numFmtId="0" fontId="3" fillId="0" borderId="58" xfId="72" applyFont="1" applyFill="1" applyBorder="1" applyAlignment="1">
      <alignment horizontal="left" vertical="top" wrapText="1"/>
      <protection/>
    </xf>
    <xf numFmtId="0" fontId="3" fillId="0" borderId="59" xfId="72" applyFont="1" applyFill="1" applyBorder="1" applyAlignment="1">
      <alignment horizontal="left" vertical="top" wrapText="1"/>
      <protection/>
    </xf>
    <xf numFmtId="0" fontId="3" fillId="0" borderId="48" xfId="72" applyFont="1" applyFill="1" applyBorder="1" applyAlignment="1">
      <alignment horizontal="center" vertical="center" wrapText="1"/>
      <protection/>
    </xf>
    <xf numFmtId="0" fontId="3" fillId="0" borderId="41" xfId="72" applyFont="1" applyFill="1" applyBorder="1" applyAlignment="1">
      <alignment horizontal="center" vertical="center" wrapText="1"/>
      <protection/>
    </xf>
    <xf numFmtId="0" fontId="3" fillId="0" borderId="56" xfId="72" applyFont="1" applyFill="1" applyBorder="1" applyAlignment="1">
      <alignment horizontal="center" vertical="center" wrapText="1"/>
      <protection/>
    </xf>
    <xf numFmtId="0" fontId="9" fillId="0" borderId="60" xfId="72" applyFont="1" applyFill="1" applyBorder="1" applyAlignment="1">
      <alignment horizontal="left" vertical="top" wrapText="1"/>
      <protection/>
    </xf>
    <xf numFmtId="0" fontId="9" fillId="0" borderId="44" xfId="72" applyFont="1" applyFill="1" applyBorder="1" applyAlignment="1">
      <alignment horizontal="left" vertical="top" wrapText="1"/>
      <protection/>
    </xf>
    <xf numFmtId="0" fontId="8" fillId="0" borderId="12" xfId="72" applyFont="1" applyFill="1" applyBorder="1" applyAlignment="1">
      <alignment horizontal="left" vertical="top" wrapText="1"/>
      <protection/>
    </xf>
    <xf numFmtId="0" fontId="8" fillId="0" borderId="15" xfId="72" applyFont="1" applyFill="1" applyBorder="1" applyAlignment="1">
      <alignment horizontal="left" vertical="top" wrapText="1"/>
      <protection/>
    </xf>
    <xf numFmtId="0" fontId="3" fillId="0" borderId="36" xfId="72" applyFont="1" applyBorder="1" applyAlignment="1">
      <alignment horizontal="left" vertical="top" wrapText="1"/>
      <protection/>
    </xf>
    <xf numFmtId="0" fontId="3" fillId="0" borderId="32" xfId="72" applyFont="1" applyBorder="1" applyAlignment="1">
      <alignment horizontal="center" vertical="center" wrapText="1"/>
      <protection/>
    </xf>
    <xf numFmtId="0" fontId="3" fillId="0" borderId="12" xfId="72" applyFont="1" applyFill="1" applyBorder="1" applyAlignment="1">
      <alignment horizontal="left" vertical="top" wrapText="1" indent="1"/>
      <protection/>
    </xf>
    <xf numFmtId="0" fontId="3" fillId="0" borderId="36" xfId="72" applyFont="1" applyBorder="1" applyAlignment="1">
      <alignment horizontal="left" vertical="top" wrapText="1" indent="1"/>
      <protection/>
    </xf>
    <xf numFmtId="0" fontId="3" fillId="0" borderId="36" xfId="72" applyFont="1" applyBorder="1" applyAlignment="1">
      <alignment wrapText="1"/>
      <protection/>
    </xf>
    <xf numFmtId="9" fontId="3" fillId="0" borderId="12" xfId="72" applyNumberFormat="1" applyFont="1" applyFill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left" vertical="top" wrapText="1"/>
    </xf>
    <xf numFmtId="0" fontId="3" fillId="0" borderId="11" xfId="72" applyFont="1" applyFill="1" applyBorder="1" applyAlignment="1">
      <alignment horizontal="left" vertical="top" wrapText="1"/>
      <protection/>
    </xf>
    <xf numFmtId="0" fontId="3" fillId="0" borderId="54" xfId="72" applyFont="1" applyFill="1" applyBorder="1" applyAlignment="1">
      <alignment horizontal="left" vertical="top" wrapText="1"/>
      <protection/>
    </xf>
    <xf numFmtId="0" fontId="3" fillId="0" borderId="33" xfId="72" applyFont="1" applyFill="1" applyBorder="1" applyAlignment="1">
      <alignment horizontal="center" vertical="center" wrapText="1"/>
      <protection/>
    </xf>
    <xf numFmtId="0" fontId="3" fillId="0" borderId="19" xfId="72" applyFont="1" applyFill="1" applyBorder="1" applyAlignment="1">
      <alignment horizontal="center" vertical="center" wrapText="1"/>
      <protection/>
    </xf>
    <xf numFmtId="0" fontId="3" fillId="0" borderId="61" xfId="72" applyFont="1" applyFill="1" applyBorder="1" applyAlignment="1">
      <alignment horizontal="center" vertical="center" wrapText="1"/>
      <protection/>
    </xf>
    <xf numFmtId="0" fontId="3" fillId="0" borderId="38" xfId="72" applyFont="1" applyFill="1" applyBorder="1" applyAlignment="1">
      <alignment horizontal="left" vertical="top" wrapText="1"/>
      <protection/>
    </xf>
    <xf numFmtId="0" fontId="3" fillId="0" borderId="52" xfId="72" applyFont="1" applyBorder="1" applyAlignment="1">
      <alignment horizontal="left" vertical="top" wrapText="1"/>
      <protection/>
    </xf>
    <xf numFmtId="0" fontId="9" fillId="0" borderId="58" xfId="72" applyFont="1" applyFill="1" applyBorder="1" applyAlignment="1">
      <alignment horizontal="left" vertical="top" wrapText="1"/>
      <protection/>
    </xf>
    <xf numFmtId="0" fontId="9" fillId="0" borderId="39" xfId="72" applyFont="1" applyFill="1" applyBorder="1" applyAlignment="1">
      <alignment horizontal="left" vertical="top" wrapText="1"/>
      <protection/>
    </xf>
    <xf numFmtId="0" fontId="8" fillId="0" borderId="13" xfId="72" applyFont="1" applyBorder="1" applyAlignment="1">
      <alignment horizontal="left" vertical="top" wrapText="1"/>
      <protection/>
    </xf>
    <xf numFmtId="0" fontId="8" fillId="0" borderId="14" xfId="72" applyFont="1" applyBorder="1" applyAlignment="1">
      <alignment horizontal="left" vertical="top" wrapText="1"/>
      <protection/>
    </xf>
    <xf numFmtId="0" fontId="3" fillId="0" borderId="23" xfId="72" applyFont="1" applyFill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3" fillId="0" borderId="38" xfId="72" applyFont="1" applyBorder="1" applyAlignment="1">
      <alignment horizontal="left" vertical="top" wrapText="1"/>
      <protection/>
    </xf>
    <xf numFmtId="0" fontId="10" fillId="0" borderId="25" xfId="72" applyFont="1" applyBorder="1" applyAlignment="1">
      <alignment horizontal="center" vertical="center" wrapText="1"/>
      <protection/>
    </xf>
    <xf numFmtId="0" fontId="10" fillId="0" borderId="36" xfId="72" applyFont="1" applyBorder="1" applyAlignment="1">
      <alignment horizontal="center" vertical="center" wrapText="1"/>
      <protection/>
    </xf>
    <xf numFmtId="9" fontId="3" fillId="0" borderId="15" xfId="72" applyNumberFormat="1" applyFont="1" applyFill="1" applyBorder="1" applyAlignment="1">
      <alignment horizontal="center" vertical="center" wrapText="1"/>
      <protection/>
    </xf>
    <xf numFmtId="9" fontId="3" fillId="0" borderId="36" xfId="72" applyNumberFormat="1" applyFont="1" applyFill="1" applyBorder="1" applyAlignment="1">
      <alignment horizontal="center" vertical="center" wrapText="1"/>
      <protection/>
    </xf>
    <xf numFmtId="0" fontId="9" fillId="0" borderId="48" xfId="72" applyFont="1" applyBorder="1" applyAlignment="1">
      <alignment horizontal="left" vertical="top"/>
      <protection/>
    </xf>
    <xf numFmtId="0" fontId="9" fillId="0" borderId="41" xfId="72" applyFont="1" applyBorder="1" applyAlignment="1">
      <alignment horizontal="left" vertical="top"/>
      <protection/>
    </xf>
    <xf numFmtId="0" fontId="3" fillId="0" borderId="31" xfId="72" applyFont="1" applyBorder="1" applyAlignment="1">
      <alignment horizontal="left" vertical="top"/>
      <protection/>
    </xf>
    <xf numFmtId="0" fontId="3" fillId="0" borderId="62" xfId="72" applyBorder="1" applyAlignment="1">
      <alignment horizontal="left" vertical="top"/>
      <protection/>
    </xf>
    <xf numFmtId="0" fontId="8" fillId="0" borderId="31" xfId="72" applyFont="1" applyBorder="1" applyAlignment="1">
      <alignment horizontal="center" vertical="top" wrapText="1"/>
      <protection/>
    </xf>
    <xf numFmtId="0" fontId="8" fillId="0" borderId="63" xfId="72" applyFont="1" applyBorder="1" applyAlignment="1">
      <alignment horizontal="center" vertical="top" wrapText="1"/>
      <protection/>
    </xf>
    <xf numFmtId="0" fontId="8" fillId="0" borderId="62" xfId="72" applyFont="1" applyBorder="1" applyAlignment="1">
      <alignment horizontal="center" vertical="top" wrapText="1"/>
      <protection/>
    </xf>
    <xf numFmtId="0" fontId="3" fillId="0" borderId="32" xfId="72" applyBorder="1" applyAlignment="1">
      <alignment horizontal="left" vertical="top" wrapText="1"/>
      <protection/>
    </xf>
    <xf numFmtId="0" fontId="3" fillId="0" borderId="37" xfId="72" applyBorder="1" applyAlignment="1">
      <alignment horizontal="left" vertical="top" wrapText="1"/>
      <protection/>
    </xf>
    <xf numFmtId="0" fontId="3" fillId="0" borderId="43" xfId="72" applyFont="1" applyBorder="1" applyAlignment="1">
      <alignment horizontal="left" vertical="top" wrapText="1"/>
      <protection/>
    </xf>
    <xf numFmtId="0" fontId="3" fillId="0" borderId="57" xfId="72" applyFont="1" applyBorder="1" applyAlignment="1">
      <alignment horizontal="left" vertical="top" wrapText="1"/>
      <protection/>
    </xf>
    <xf numFmtId="0" fontId="7" fillId="0" borderId="43" xfId="72" applyFont="1" applyBorder="1" applyAlignment="1">
      <alignment horizontal="center" vertical="center" wrapText="1"/>
      <protection/>
    </xf>
    <xf numFmtId="0" fontId="7" fillId="0" borderId="45" xfId="72" applyFont="1" applyBorder="1" applyAlignment="1">
      <alignment horizontal="center" vertical="center" wrapText="1"/>
      <protection/>
    </xf>
    <xf numFmtId="0" fontId="7" fillId="0" borderId="57" xfId="72" applyFont="1" applyBorder="1" applyAlignment="1">
      <alignment horizontal="center" vertical="center" wrapText="1"/>
      <protection/>
    </xf>
    <xf numFmtId="0" fontId="3" fillId="0" borderId="12" xfId="72" applyFont="1" applyBorder="1" applyAlignment="1">
      <alignment horizontal="left" vertical="top" wrapText="1"/>
      <protection/>
    </xf>
    <xf numFmtId="0" fontId="3" fillId="40" borderId="47" xfId="72" applyFont="1" applyFill="1" applyBorder="1" applyAlignment="1">
      <alignment horizontal="left" vertical="center" wrapText="1"/>
      <protection/>
    </xf>
    <xf numFmtId="0" fontId="3" fillId="40" borderId="33" xfId="72" applyFont="1" applyFill="1" applyBorder="1" applyAlignment="1">
      <alignment horizontal="left" vertical="center" wrapText="1"/>
      <protection/>
    </xf>
    <xf numFmtId="0" fontId="3" fillId="38" borderId="31" xfId="72" applyFill="1" applyBorder="1" applyAlignment="1">
      <alignment vertical="top" wrapText="1"/>
      <protection/>
    </xf>
    <xf numFmtId="0" fontId="3" fillId="0" borderId="32" xfId="72" applyBorder="1" applyAlignment="1">
      <alignment vertical="top" wrapText="1"/>
      <protection/>
    </xf>
    <xf numFmtId="0" fontId="7" fillId="38" borderId="63" xfId="72" applyFont="1" applyFill="1" applyBorder="1" applyAlignment="1">
      <alignment horizontal="center" vertical="center" wrapText="1"/>
      <protection/>
    </xf>
    <xf numFmtId="0" fontId="3" fillId="0" borderId="63" xfId="72" applyBorder="1" applyAlignment="1">
      <alignment horizontal="center" vertical="center" wrapText="1"/>
      <protection/>
    </xf>
    <xf numFmtId="0" fontId="7" fillId="38" borderId="24" xfId="72" applyFont="1" applyFill="1" applyBorder="1" applyAlignment="1">
      <alignment horizontal="center" vertical="center" wrapText="1"/>
      <protection/>
    </xf>
    <xf numFmtId="0" fontId="3" fillId="0" borderId="24" xfId="72" applyBorder="1" applyAlignment="1">
      <alignment horizontal="center" vertical="center" wrapText="1"/>
      <protection/>
    </xf>
    <xf numFmtId="0" fontId="7" fillId="38" borderId="64" xfId="72" applyFont="1" applyFill="1" applyBorder="1" applyAlignment="1">
      <alignment horizontal="center" vertical="center" wrapText="1"/>
      <protection/>
    </xf>
    <xf numFmtId="0" fontId="4" fillId="0" borderId="18" xfId="72" applyFont="1" applyBorder="1" applyAlignment="1">
      <alignment horizontal="center" vertical="center" wrapText="1"/>
      <protection/>
    </xf>
    <xf numFmtId="0" fontId="4" fillId="0" borderId="19" xfId="72" applyFont="1" applyBorder="1" applyAlignment="1">
      <alignment horizontal="center" vertical="center" wrapText="1"/>
      <protection/>
    </xf>
    <xf numFmtId="0" fontId="3" fillId="0" borderId="13" xfId="72" applyFont="1" applyFill="1" applyBorder="1" applyAlignment="1">
      <alignment horizontal="left" vertical="top" wrapText="1"/>
      <protection/>
    </xf>
    <xf numFmtId="0" fontId="3" fillId="0" borderId="65" xfId="72" applyFont="1" applyBorder="1" applyAlignment="1">
      <alignment/>
      <protection/>
    </xf>
    <xf numFmtId="3" fontId="3" fillId="0" borderId="13" xfId="72" applyNumberFormat="1" applyFont="1" applyFill="1" applyBorder="1" applyAlignment="1">
      <alignment horizontal="center" vertical="center" wrapText="1"/>
      <protection/>
    </xf>
    <xf numFmtId="0" fontId="3" fillId="0" borderId="14" xfId="72" applyFont="1" applyBorder="1" applyAlignment="1">
      <alignment horizontal="center" vertical="center" wrapText="1"/>
      <protection/>
    </xf>
    <xf numFmtId="0" fontId="3" fillId="0" borderId="65" xfId="72" applyFont="1" applyBorder="1" applyAlignment="1">
      <alignment horizontal="center" vertical="center" wrapText="1"/>
      <protection/>
    </xf>
    <xf numFmtId="0" fontId="8" fillId="0" borderId="12" xfId="72" applyFont="1" applyFill="1" applyBorder="1" applyAlignment="1">
      <alignment horizontal="center" vertical="center" wrapText="1"/>
      <protection/>
    </xf>
    <xf numFmtId="0" fontId="8" fillId="0" borderId="15" xfId="72" applyFont="1" applyFill="1" applyBorder="1" applyAlignment="1">
      <alignment horizontal="center" vertical="center" wrapText="1"/>
      <protection/>
    </xf>
    <xf numFmtId="0" fontId="8" fillId="0" borderId="36" xfId="72" applyFont="1" applyFill="1" applyBorder="1" applyAlignment="1">
      <alignment horizontal="center" vertical="center" wrapText="1"/>
      <protection/>
    </xf>
    <xf numFmtId="0" fontId="3" fillId="0" borderId="32" xfId="72" applyFont="1" applyFill="1" applyBorder="1" applyAlignment="1">
      <alignment horizontal="left" vertical="top" wrapText="1"/>
      <protection/>
    </xf>
    <xf numFmtId="0" fontId="3" fillId="0" borderId="37" xfId="72" applyFont="1" applyBorder="1" applyAlignment="1">
      <alignment horizontal="left" vertical="top" wrapText="1"/>
      <protection/>
    </xf>
    <xf numFmtId="0" fontId="3" fillId="0" borderId="32" xfId="72" applyFont="1" applyFill="1" applyBorder="1" applyAlignment="1">
      <alignment horizontal="center" vertical="top" wrapText="1"/>
      <protection/>
    </xf>
    <xf numFmtId="0" fontId="3" fillId="0" borderId="24" xfId="72" applyFont="1" applyFill="1" applyBorder="1" applyAlignment="1">
      <alignment horizontal="center" vertical="top" wrapText="1"/>
      <protection/>
    </xf>
    <xf numFmtId="0" fontId="3" fillId="0" borderId="37" xfId="72" applyFont="1" applyFill="1" applyBorder="1" applyAlignment="1">
      <alignment horizontal="center" vertical="top" wrapText="1"/>
      <protection/>
    </xf>
    <xf numFmtId="43" fontId="8" fillId="0" borderId="26" xfId="44" applyFont="1" applyBorder="1" applyAlignment="1">
      <alignment horizontal="center" wrapText="1"/>
    </xf>
    <xf numFmtId="43" fontId="8" fillId="0" borderId="29" xfId="44" applyFont="1" applyBorder="1" applyAlignment="1">
      <alignment horizontal="center" wrapText="1"/>
    </xf>
    <xf numFmtId="43" fontId="8" fillId="0" borderId="28" xfId="44" applyFont="1" applyBorder="1" applyAlignment="1">
      <alignment horizontal="center" wrapText="1"/>
    </xf>
    <xf numFmtId="0" fontId="6" fillId="41" borderId="66" xfId="76" applyFont="1" applyFill="1" applyBorder="1" applyAlignment="1">
      <alignment horizontal="left"/>
    </xf>
    <xf numFmtId="0" fontId="6" fillId="41" borderId="7" xfId="76" applyFont="1" applyFill="1" applyBorder="1" applyAlignment="1">
      <alignment horizontal="left"/>
    </xf>
    <xf numFmtId="0" fontId="6" fillId="41" borderId="67" xfId="76" applyFont="1" applyFill="1" applyBorder="1" applyAlignment="1">
      <alignment horizontal="left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4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4" xfId="64"/>
    <cellStyle name="Normal 265" xfId="65"/>
    <cellStyle name="Normal 266" xfId="66"/>
    <cellStyle name="Normal 3" xfId="67"/>
    <cellStyle name="Normal 3 2" xfId="68"/>
    <cellStyle name="Normal 3 3" xfId="69"/>
    <cellStyle name="Normal 3 4" xfId="70"/>
    <cellStyle name="Normal 4" xfId="71"/>
    <cellStyle name="Normal_Prototype_Scorecard-LgOffice-2008-03-13" xfId="72"/>
    <cellStyle name="Normal_Prototype_Scorecard-LgOffice-2008-03-13 2" xfId="73"/>
    <cellStyle name="Normal_Schedules_Trans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72"/>
          <c:w val="0.88625"/>
          <c:h val="0.719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Schedules!$E$40:$AB$40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60100436"/>
        <c:axId val="4033013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Schedules!$E$35:$AB$35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500"/>
        <c:axId val="36297118"/>
        <c:axId val="58238607"/>
      </c:barChart>
      <c:catAx>
        <c:axId val="601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013"/>
        <c:crosses val="autoZero"/>
        <c:auto val="1"/>
        <c:lblOffset val="100"/>
        <c:tickLblSkip val="2"/>
        <c:noMultiLvlLbl val="0"/>
      </c:catAx>
      <c:valAx>
        <c:axId val="40330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00436"/>
        <c:crossesAt val="1"/>
        <c:crossBetween val="between"/>
        <c:dispUnits/>
        <c:majorUnit val="0.2"/>
      </c:valAx>
      <c:catAx>
        <c:axId val="36297118"/>
        <c:scaling>
          <c:orientation val="minMax"/>
        </c:scaling>
        <c:axPos val="b"/>
        <c:delete val="1"/>
        <c:majorTickMark val="out"/>
        <c:minorTickMark val="none"/>
        <c:tickLblPos val="nextTo"/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Infiltration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9711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6"/>
          <c:y val="0.011"/>
          <c:w val="0.4147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71"/>
          <c:w val="0.8865"/>
          <c:h val="0.72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Hot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Schedules!$E$32:$AB$32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0.07</c:v>
                </c:pt>
                <c:pt idx="7">
                  <c:v>0.11</c:v>
                </c:pt>
                <c:pt idx="8">
                  <c:v>0.15</c:v>
                </c:pt>
                <c:pt idx="9">
                  <c:v>0.21</c:v>
                </c:pt>
                <c:pt idx="10">
                  <c:v>0.19</c:v>
                </c:pt>
                <c:pt idx="11">
                  <c:v>0.23</c:v>
                </c:pt>
                <c:pt idx="12">
                  <c:v>0.2</c:v>
                </c:pt>
                <c:pt idx="13">
                  <c:v>0.19</c:v>
                </c:pt>
                <c:pt idx="14">
                  <c:v>0.15</c:v>
                </c:pt>
                <c:pt idx="15">
                  <c:v>0.13</c:v>
                </c:pt>
                <c:pt idx="16">
                  <c:v>0.14</c:v>
                </c:pt>
                <c:pt idx="17">
                  <c:v>0.07</c:v>
                </c:pt>
                <c:pt idx="18">
                  <c:v>0.07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51550888"/>
        <c:axId val="61304809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Schedules!$E$17:$AB$17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14872370"/>
        <c:axId val="66742467"/>
      </c:barChart>
      <c:catAx>
        <c:axId val="51550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04809"/>
        <c:crosses val="autoZero"/>
        <c:auto val="1"/>
        <c:lblOffset val="100"/>
        <c:tickLblSkip val="2"/>
        <c:noMultiLvlLbl val="0"/>
      </c:catAx>
      <c:valAx>
        <c:axId val="6130480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Hot Water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50888"/>
        <c:crossesAt val="1"/>
        <c:crossBetween val="between"/>
        <c:dispUnits/>
        <c:majorUnit val="0.2"/>
      </c:valAx>
      <c:catAx>
        <c:axId val="14872370"/>
        <c:scaling>
          <c:orientation val="minMax"/>
        </c:scaling>
        <c:axPos val="b"/>
        <c:delete val="1"/>
        <c:majorTickMark val="out"/>
        <c:minorTickMark val="none"/>
        <c:tickLblPos val="nextTo"/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7237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"/>
          <c:y val="0.011"/>
          <c:w val="0.438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7275"/>
          <c:w val="0.886"/>
          <c:h val="0.7177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Schedules!$E$5:$AB$5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Schedules!$E$11:$AB$11</c:f>
              <c:numCach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0.35</c:v>
                </c:pt>
                <c:pt idx="13">
                  <c:v>0.35</c:v>
                </c:pt>
                <c:pt idx="14">
                  <c:v>0.35</c:v>
                </c:pt>
                <c:pt idx="15">
                  <c:v>0.35</c:v>
                </c:pt>
                <c:pt idx="16">
                  <c:v>0.35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gapWidth val="100"/>
        <c:axId val="63811292"/>
        <c:axId val="37430717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Schedules!$E$17:$AB$17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1332134"/>
        <c:axId val="11989207"/>
      </c:barChart>
      <c:catAx>
        <c:axId val="63811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30717"/>
        <c:crosses val="autoZero"/>
        <c:auto val="1"/>
        <c:lblOffset val="100"/>
        <c:tickLblSkip val="2"/>
        <c:noMultiLvlLbl val="0"/>
      </c:catAx>
      <c:valAx>
        <c:axId val="374307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1292"/>
        <c:crossesAt val="1"/>
        <c:crossBetween val="between"/>
        <c:dispUnits/>
        <c:majorUnit val="0.2"/>
      </c:valAx>
      <c:catAx>
        <c:axId val="1332134"/>
        <c:scaling>
          <c:orientation val="minMax"/>
        </c:scaling>
        <c:axPos val="b"/>
        <c:delete val="1"/>
        <c:majorTickMark val="out"/>
        <c:minorTickMark val="none"/>
        <c:tickLblPos val="nextTo"/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13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"/>
          <c:y val="0.011"/>
          <c:w val="0.45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17275"/>
          <c:w val="0.87925"/>
          <c:h val="0.714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Schedules!$E$55:$AB$55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64.03999999999999</c:v>
                </c:pt>
                <c:pt idx="6">
                  <c:v>68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60.08</c:v>
                </c:pt>
                <c:pt idx="18">
                  <c:v>60.08</c:v>
                </c:pt>
                <c:pt idx="19">
                  <c:v>60.08</c:v>
                </c:pt>
                <c:pt idx="20">
                  <c:v>60.08</c:v>
                </c:pt>
                <c:pt idx="21">
                  <c:v>60.08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Schedules!$E$60:$AB$60</c:f>
              <c:numCache>
                <c:ptCount val="24"/>
                <c:pt idx="0">
                  <c:v>80.06</c:v>
                </c:pt>
                <c:pt idx="1">
                  <c:v>80.06</c:v>
                </c:pt>
                <c:pt idx="2">
                  <c:v>80.06</c:v>
                </c:pt>
                <c:pt idx="3">
                  <c:v>80.06</c:v>
                </c:pt>
                <c:pt idx="4">
                  <c:v>80.06</c:v>
                </c:pt>
                <c:pt idx="5">
                  <c:v>78.25999999999999</c:v>
                </c:pt>
                <c:pt idx="6">
                  <c:v>77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80.06</c:v>
                </c:pt>
                <c:pt idx="23">
                  <c:v>80.06</c:v>
                </c:pt>
              </c:numCache>
            </c:numRef>
          </c:val>
        </c:ser>
        <c:gapWidth val="100"/>
        <c:axId val="40794000"/>
        <c:axId val="31601681"/>
      </c:barChart>
      <c:barChart>
        <c:barDir val="col"/>
        <c:grouping val="clustered"/>
        <c:varyColors val="0"/>
        <c:ser>
          <c:idx val="0"/>
          <c:order val="0"/>
          <c:tx>
            <c:v>Fan (On|Off)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Schedules!$E$41:$AB$41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15979674"/>
        <c:axId val="9599339"/>
      </c:barChart>
      <c:catAx>
        <c:axId val="40794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1681"/>
        <c:crosses val="autoZero"/>
        <c:auto val="1"/>
        <c:lblOffset val="100"/>
        <c:tickLblSkip val="2"/>
        <c:noMultiLvlLbl val="0"/>
      </c:catAx>
      <c:valAx>
        <c:axId val="3160168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94000"/>
        <c:crossesAt val="1"/>
        <c:crossBetween val="between"/>
        <c:dispUnits/>
        <c:majorUnit val="10"/>
      </c:valAx>
      <c:catAx>
        <c:axId val="15979674"/>
        <c:scaling>
          <c:orientation val="minMax"/>
        </c:scaling>
        <c:axPos val="b"/>
        <c:delete val="1"/>
        <c:majorTickMark val="out"/>
        <c:minorTickMark val="none"/>
        <c:tickLblPos val="nextTo"/>
        <c:crossAx val="9599339"/>
        <c:crosses val="autoZero"/>
        <c:auto val="1"/>
        <c:lblOffset val="100"/>
        <c:tickLblSkip val="1"/>
        <c:noMultiLvlLbl val="0"/>
      </c:catAx>
      <c:valAx>
        <c:axId val="959933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7967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75"/>
          <c:y val="0.011"/>
          <c:w val="0.786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172"/>
          <c:w val="0.87675"/>
          <c:h val="0.719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Schedules!$E$55:$AB$55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64.03999999999999</c:v>
                </c:pt>
                <c:pt idx="6">
                  <c:v>68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60.08</c:v>
                </c:pt>
                <c:pt idx="18">
                  <c:v>60.08</c:v>
                </c:pt>
                <c:pt idx="19">
                  <c:v>60.08</c:v>
                </c:pt>
                <c:pt idx="20">
                  <c:v>60.08</c:v>
                </c:pt>
                <c:pt idx="21">
                  <c:v>60.08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Schedules!$E$60:$AB$60</c:f>
              <c:numCache>
                <c:ptCount val="24"/>
                <c:pt idx="0">
                  <c:v>80.06</c:v>
                </c:pt>
                <c:pt idx="1">
                  <c:v>80.06</c:v>
                </c:pt>
                <c:pt idx="2">
                  <c:v>80.06</c:v>
                </c:pt>
                <c:pt idx="3">
                  <c:v>80.06</c:v>
                </c:pt>
                <c:pt idx="4">
                  <c:v>80.06</c:v>
                </c:pt>
                <c:pt idx="5">
                  <c:v>78.25999999999999</c:v>
                </c:pt>
                <c:pt idx="6">
                  <c:v>77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80.06</c:v>
                </c:pt>
                <c:pt idx="23">
                  <c:v>80.06</c:v>
                </c:pt>
              </c:numCache>
            </c:numRef>
          </c:val>
        </c:ser>
        <c:gapWidth val="100"/>
        <c:axId val="19285188"/>
        <c:axId val="39348965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Schedules!$E$17:$AB$17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18596366"/>
        <c:axId val="33149567"/>
      </c:barChart>
      <c:catAx>
        <c:axId val="19285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48965"/>
        <c:crosses val="autoZero"/>
        <c:auto val="1"/>
        <c:lblOffset val="100"/>
        <c:tickLblSkip val="2"/>
        <c:noMultiLvlLbl val="0"/>
      </c:catAx>
      <c:valAx>
        <c:axId val="3934896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At val="1"/>
        <c:crossBetween val="between"/>
        <c:dispUnits/>
        <c:majorUnit val="10"/>
      </c:valAx>
      <c:catAx>
        <c:axId val="18596366"/>
        <c:scaling>
          <c:orientation val="minMax"/>
        </c:scaling>
        <c:axPos val="b"/>
        <c:delete val="1"/>
        <c:majorTickMark val="out"/>
        <c:minorTickMark val="none"/>
        <c:tickLblPos val="nextTo"/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636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5"/>
          <c:y val="0.011"/>
          <c:w val="0.76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7175"/>
          <c:w val="0.88575"/>
          <c:h val="0.7195"/>
        </c:manualLayout>
      </c:layout>
      <c:barChart>
        <c:barDir val="col"/>
        <c:grouping val="clustered"/>
        <c:varyColors val="0"/>
        <c:ser>
          <c:idx val="1"/>
          <c:order val="1"/>
          <c:tx>
            <c:v>Elevator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Schedules!$E$23:$AB$23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0.16</c:v>
                </c:pt>
                <c:pt idx="8">
                  <c:v>0.14</c:v>
                </c:pt>
                <c:pt idx="9">
                  <c:v>0.21</c:v>
                </c:pt>
                <c:pt idx="10">
                  <c:v>0.18</c:v>
                </c:pt>
                <c:pt idx="11">
                  <c:v>0.25</c:v>
                </c:pt>
                <c:pt idx="12">
                  <c:v>0.21</c:v>
                </c:pt>
                <c:pt idx="13">
                  <c:v>0.13</c:v>
                </c:pt>
                <c:pt idx="14">
                  <c:v>0.08</c:v>
                </c:pt>
                <c:pt idx="15">
                  <c:v>0.04</c:v>
                </c:pt>
                <c:pt idx="16">
                  <c:v>0.05</c:v>
                </c:pt>
                <c:pt idx="17">
                  <c:v>0.06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29910648"/>
        <c:axId val="760377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Schedules!$E$17:$AB$17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6843394"/>
        <c:axId val="61590547"/>
      </c:barChart>
      <c:catAx>
        <c:axId val="299106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377"/>
        <c:crosses val="autoZero"/>
        <c:auto val="1"/>
        <c:lblOffset val="100"/>
        <c:tickLblSkip val="2"/>
        <c:noMultiLvlLbl val="0"/>
      </c:catAx>
      <c:valAx>
        <c:axId val="7603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Elevator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10648"/>
        <c:crossesAt val="1"/>
        <c:crossBetween val="between"/>
        <c:dispUnits/>
        <c:majorUnit val="0.2"/>
      </c:valAx>
      <c:catAx>
        <c:axId val="6843394"/>
        <c:scaling>
          <c:orientation val="minMax"/>
        </c:scaling>
        <c:axPos val="b"/>
        <c:delete val="1"/>
        <c:majorTickMark val="out"/>
        <c:minorTickMark val="none"/>
        <c:tickLblPos val="nextTo"/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394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"/>
          <c:y val="0.011"/>
          <c:w val="0.439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72"/>
          <c:w val="0.886"/>
          <c:h val="0.7192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Schedules!$E$40:$AB$40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54385416"/>
        <c:axId val="19706697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Schedules!$E$16:$AB$16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500"/>
        <c:axId val="43142546"/>
        <c:axId val="52738595"/>
      </c:barChart>
      <c:catAx>
        <c:axId val="54385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06697"/>
        <c:crosses val="autoZero"/>
        <c:auto val="1"/>
        <c:lblOffset val="100"/>
        <c:tickLblSkip val="2"/>
        <c:noMultiLvlLbl val="0"/>
      </c:catAx>
      <c:valAx>
        <c:axId val="197066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5416"/>
        <c:crossesAt val="1"/>
        <c:crossBetween val="between"/>
        <c:dispUnits/>
        <c:majorUnit val="0.2"/>
      </c:valAx>
      <c:catAx>
        <c:axId val="43142546"/>
        <c:scaling>
          <c:orientation val="minMax"/>
        </c:scaling>
        <c:axPos val="b"/>
        <c:delete val="1"/>
        <c:majorTickMark val="out"/>
        <c:minorTickMark val="none"/>
        <c:tickLblPos val="nextTo"/>
        <c:crossAx val="52738595"/>
        <c:crosses val="autoZero"/>
        <c:auto val="1"/>
        <c:lblOffset val="100"/>
        <c:tickLblSkip val="1"/>
        <c:noMultiLvlLbl val="0"/>
      </c:catAx>
      <c:valAx>
        <c:axId val="527385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4254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175"/>
          <c:y val="0.011"/>
          <c:w val="0.422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7175"/>
          <c:w val="0.886"/>
          <c:h val="0.718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Schedules!$E$31:$AB$31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0.07</c:v>
                </c:pt>
                <c:pt idx="7">
                  <c:v>0.19</c:v>
                </c:pt>
                <c:pt idx="8">
                  <c:v>0.35</c:v>
                </c:pt>
                <c:pt idx="9">
                  <c:v>0.38</c:v>
                </c:pt>
                <c:pt idx="10">
                  <c:v>0.39</c:v>
                </c:pt>
                <c:pt idx="11">
                  <c:v>0.47</c:v>
                </c:pt>
                <c:pt idx="12">
                  <c:v>0.57</c:v>
                </c:pt>
                <c:pt idx="13">
                  <c:v>0.54</c:v>
                </c:pt>
                <c:pt idx="14">
                  <c:v>0.34</c:v>
                </c:pt>
                <c:pt idx="15">
                  <c:v>0.33</c:v>
                </c:pt>
                <c:pt idx="16">
                  <c:v>0.44</c:v>
                </c:pt>
                <c:pt idx="17">
                  <c:v>0.26</c:v>
                </c:pt>
                <c:pt idx="18">
                  <c:v>0.21</c:v>
                </c:pt>
                <c:pt idx="19">
                  <c:v>0.15</c:v>
                </c:pt>
                <c:pt idx="20">
                  <c:v>0.17</c:v>
                </c:pt>
                <c:pt idx="21">
                  <c:v>0.08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103"/>
        <c:axId val="4885308"/>
        <c:axId val="43967773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Schedules!$E$16:$AB$16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500"/>
        <c:axId val="60165638"/>
        <c:axId val="4619831"/>
      </c:barChart>
      <c:catAx>
        <c:axId val="488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7773"/>
        <c:crosses val="autoZero"/>
        <c:auto val="1"/>
        <c:lblOffset val="100"/>
        <c:tickLblSkip val="2"/>
        <c:noMultiLvlLbl val="0"/>
      </c:catAx>
      <c:valAx>
        <c:axId val="439677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5308"/>
        <c:crossesAt val="1"/>
        <c:crossBetween val="between"/>
        <c:dispUnits/>
        <c:majorUnit val="0.2"/>
      </c:valAx>
      <c:catAx>
        <c:axId val="60165638"/>
        <c:scaling>
          <c:orientation val="minMax"/>
        </c:scaling>
        <c:axPos val="b"/>
        <c:delete val="1"/>
        <c:majorTickMark val="out"/>
        <c:minorTickMark val="none"/>
        <c:tickLblPos val="nextTo"/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6563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11"/>
          <c:w val="0.439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7275"/>
          <c:w val="0.88625"/>
          <c:h val="0.7177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Schedules!$E$4:$AB$4</c:f>
              <c:numCache>
                <c:ptCount val="2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0.1</c:v>
                </c:pt>
                <c:pt idx="6">
                  <c:v>0.1</c:v>
                </c:pt>
                <c:pt idx="7">
                  <c:v>0.3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0.2</c:v>
                </c:pt>
                <c:pt idx="21">
                  <c:v>0.2</c:v>
                </c:pt>
                <c:pt idx="22">
                  <c:v>0.1</c:v>
                </c:pt>
                <c:pt idx="23">
                  <c:v>0.05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Schedules!$E$10:$AB$10</c:f>
              <c:numCache>
                <c:ptCount val="24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0.8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0.5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</c:ser>
        <c:gapWidth val="100"/>
        <c:axId val="41578480"/>
        <c:axId val="38662001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Schedules!$E$16:$AB$16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500"/>
        <c:axId val="12413690"/>
        <c:axId val="44614347"/>
      </c:barChart>
      <c:catAx>
        <c:axId val="41578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62001"/>
        <c:crosses val="autoZero"/>
        <c:auto val="1"/>
        <c:lblOffset val="100"/>
        <c:tickLblSkip val="2"/>
        <c:noMultiLvlLbl val="0"/>
      </c:catAx>
      <c:valAx>
        <c:axId val="386620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8480"/>
        <c:crossesAt val="1"/>
        <c:crossBetween val="between"/>
        <c:dispUnits/>
        <c:majorUnit val="0.2"/>
      </c:valAx>
      <c:catAx>
        <c:axId val="12413690"/>
        <c:scaling>
          <c:orientation val="minMax"/>
        </c:scaling>
        <c:axPos val="b"/>
        <c:delete val="1"/>
        <c:majorTickMark val="out"/>
        <c:minorTickMark val="none"/>
        <c:tickLblPos val="nextTo"/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13690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11"/>
          <c:w val="0.45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17275"/>
          <c:w val="0.8795"/>
          <c:h val="0.714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Schedules!$E$54:$AB$54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64.03999999999999</c:v>
                </c:pt>
                <c:pt idx="6">
                  <c:v>68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69.80000000000001</c:v>
                </c:pt>
                <c:pt idx="18">
                  <c:v>69.80000000000001</c:v>
                </c:pt>
                <c:pt idx="19">
                  <c:v>69.80000000000001</c:v>
                </c:pt>
                <c:pt idx="20">
                  <c:v>69.80000000000001</c:v>
                </c:pt>
                <c:pt idx="21">
                  <c:v>69.80000000000001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Schedules!$E$59:$AB$59</c:f>
              <c:numCache>
                <c:ptCount val="24"/>
                <c:pt idx="0">
                  <c:v>80.06</c:v>
                </c:pt>
                <c:pt idx="1">
                  <c:v>80.06</c:v>
                </c:pt>
                <c:pt idx="2">
                  <c:v>80.06</c:v>
                </c:pt>
                <c:pt idx="3">
                  <c:v>80.06</c:v>
                </c:pt>
                <c:pt idx="4">
                  <c:v>80.06</c:v>
                </c:pt>
                <c:pt idx="5">
                  <c:v>78.08000000000001</c:v>
                </c:pt>
                <c:pt idx="6">
                  <c:v>77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80.06</c:v>
                </c:pt>
                <c:pt idx="23">
                  <c:v>80.06</c:v>
                </c:pt>
              </c:numCache>
            </c:numRef>
          </c:val>
        </c:ser>
        <c:gapWidth val="100"/>
        <c:axId val="65984804"/>
        <c:axId val="56992325"/>
      </c:barChart>
      <c:barChart>
        <c:barDir val="col"/>
        <c:grouping val="clustered"/>
        <c:varyColors val="0"/>
        <c:ser>
          <c:idx val="0"/>
          <c:order val="0"/>
          <c:tx>
            <c:v>Fan (On|Off)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Schedules!$E$40:$AB$40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43168878"/>
        <c:axId val="52975583"/>
      </c:barChart>
      <c:catAx>
        <c:axId val="65984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92325"/>
        <c:crosses val="autoZero"/>
        <c:auto val="1"/>
        <c:lblOffset val="100"/>
        <c:tickLblSkip val="2"/>
        <c:noMultiLvlLbl val="0"/>
      </c:catAx>
      <c:valAx>
        <c:axId val="5699232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84804"/>
        <c:crossesAt val="1"/>
        <c:crossBetween val="between"/>
        <c:dispUnits/>
        <c:majorUnit val="10"/>
      </c:valAx>
      <c:catAx>
        <c:axId val="43168878"/>
        <c:scaling>
          <c:orientation val="minMax"/>
        </c:scaling>
        <c:axPos val="b"/>
        <c:delete val="1"/>
        <c:majorTickMark val="out"/>
        <c:minorTickMark val="none"/>
        <c:tickLblPos val="nextTo"/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6887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425"/>
          <c:y val="0.011"/>
          <c:w val="0.786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172"/>
          <c:w val="0.878"/>
          <c:h val="0.719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Schedules!$E$54:$AB$54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64.03999999999999</c:v>
                </c:pt>
                <c:pt idx="6">
                  <c:v>68</c:v>
                </c:pt>
                <c:pt idx="7">
                  <c:v>69.80000000000001</c:v>
                </c:pt>
                <c:pt idx="8">
                  <c:v>69.80000000000001</c:v>
                </c:pt>
                <c:pt idx="9">
                  <c:v>69.80000000000001</c:v>
                </c:pt>
                <c:pt idx="10">
                  <c:v>69.80000000000001</c:v>
                </c:pt>
                <c:pt idx="11">
                  <c:v>69.80000000000001</c:v>
                </c:pt>
                <c:pt idx="12">
                  <c:v>69.80000000000001</c:v>
                </c:pt>
                <c:pt idx="13">
                  <c:v>69.80000000000001</c:v>
                </c:pt>
                <c:pt idx="14">
                  <c:v>69.80000000000001</c:v>
                </c:pt>
                <c:pt idx="15">
                  <c:v>69.80000000000001</c:v>
                </c:pt>
                <c:pt idx="16">
                  <c:v>69.80000000000001</c:v>
                </c:pt>
                <c:pt idx="17">
                  <c:v>69.80000000000001</c:v>
                </c:pt>
                <c:pt idx="18">
                  <c:v>69.80000000000001</c:v>
                </c:pt>
                <c:pt idx="19">
                  <c:v>69.80000000000001</c:v>
                </c:pt>
                <c:pt idx="20">
                  <c:v>69.80000000000001</c:v>
                </c:pt>
                <c:pt idx="21">
                  <c:v>69.80000000000001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Schedules!$E$59:$AB$59</c:f>
              <c:numCache>
                <c:ptCount val="24"/>
                <c:pt idx="0">
                  <c:v>80.06</c:v>
                </c:pt>
                <c:pt idx="1">
                  <c:v>80.06</c:v>
                </c:pt>
                <c:pt idx="2">
                  <c:v>80.06</c:v>
                </c:pt>
                <c:pt idx="3">
                  <c:v>80.06</c:v>
                </c:pt>
                <c:pt idx="4">
                  <c:v>80.06</c:v>
                </c:pt>
                <c:pt idx="5">
                  <c:v>78.08000000000001</c:v>
                </c:pt>
                <c:pt idx="6">
                  <c:v>77</c:v>
                </c:pt>
                <c:pt idx="7">
                  <c:v>75.2</c:v>
                </c:pt>
                <c:pt idx="8">
                  <c:v>75.2</c:v>
                </c:pt>
                <c:pt idx="9">
                  <c:v>75.2</c:v>
                </c:pt>
                <c:pt idx="10">
                  <c:v>75.2</c:v>
                </c:pt>
                <c:pt idx="11">
                  <c:v>75.2</c:v>
                </c:pt>
                <c:pt idx="12">
                  <c:v>75.2</c:v>
                </c:pt>
                <c:pt idx="13">
                  <c:v>75.2</c:v>
                </c:pt>
                <c:pt idx="14">
                  <c:v>75.2</c:v>
                </c:pt>
                <c:pt idx="15">
                  <c:v>75.2</c:v>
                </c:pt>
                <c:pt idx="16">
                  <c:v>75.2</c:v>
                </c:pt>
                <c:pt idx="17">
                  <c:v>75.2</c:v>
                </c:pt>
                <c:pt idx="18">
                  <c:v>75.2</c:v>
                </c:pt>
                <c:pt idx="19">
                  <c:v>75.2</c:v>
                </c:pt>
                <c:pt idx="20">
                  <c:v>75.2</c:v>
                </c:pt>
                <c:pt idx="21">
                  <c:v>75.2</c:v>
                </c:pt>
                <c:pt idx="22">
                  <c:v>80.06</c:v>
                </c:pt>
                <c:pt idx="23">
                  <c:v>80.06</c:v>
                </c:pt>
              </c:numCache>
            </c:numRef>
          </c:val>
        </c:ser>
        <c:gapWidth val="100"/>
        <c:axId val="7018200"/>
        <c:axId val="63163801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Schedules!$E$16:$AB$16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500"/>
        <c:axId val="31603298"/>
        <c:axId val="15994227"/>
      </c:bar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3801"/>
        <c:crosses val="autoZero"/>
        <c:auto val="1"/>
        <c:lblOffset val="100"/>
        <c:tickLblSkip val="2"/>
        <c:noMultiLvlLbl val="0"/>
      </c:catAx>
      <c:valAx>
        <c:axId val="6316380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18200"/>
        <c:crossesAt val="1"/>
        <c:crossBetween val="between"/>
        <c:dispUnits/>
        <c:majorUnit val="10"/>
      </c:valAx>
      <c:catAx>
        <c:axId val="31603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0329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9"/>
          <c:y val="0.011"/>
          <c:w val="0.7577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7175"/>
          <c:w val="0.88625"/>
          <c:h val="0.719"/>
        </c:manualLayout>
      </c:layout>
      <c:barChart>
        <c:barDir val="col"/>
        <c:grouping val="clustered"/>
        <c:varyColors val="0"/>
        <c:ser>
          <c:idx val="1"/>
          <c:order val="1"/>
          <c:tx>
            <c:v>Elevator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Schedules!$E$22:$AB$22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0.35</c:v>
                </c:pt>
                <c:pt idx="8">
                  <c:v>0.69</c:v>
                </c:pt>
                <c:pt idx="9">
                  <c:v>0.43</c:v>
                </c:pt>
                <c:pt idx="10">
                  <c:v>0.37</c:v>
                </c:pt>
                <c:pt idx="11">
                  <c:v>0.43</c:v>
                </c:pt>
                <c:pt idx="12">
                  <c:v>0.58</c:v>
                </c:pt>
                <c:pt idx="13">
                  <c:v>0.48</c:v>
                </c:pt>
                <c:pt idx="14">
                  <c:v>0.37</c:v>
                </c:pt>
                <c:pt idx="15">
                  <c:v>0.37</c:v>
                </c:pt>
                <c:pt idx="16">
                  <c:v>0.46</c:v>
                </c:pt>
                <c:pt idx="17">
                  <c:v>0.62</c:v>
                </c:pt>
                <c:pt idx="18">
                  <c:v>0.12</c:v>
                </c:pt>
                <c:pt idx="19">
                  <c:v>0.04</c:v>
                </c:pt>
                <c:pt idx="20">
                  <c:v>0.04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9730316"/>
        <c:axId val="20463981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Schedules!$E$16:$AB$16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0.2</c:v>
                </c:pt>
                <c:pt idx="8">
                  <c:v>0.95</c:v>
                </c:pt>
                <c:pt idx="9">
                  <c:v>0.95</c:v>
                </c:pt>
                <c:pt idx="10">
                  <c:v>0.95</c:v>
                </c:pt>
                <c:pt idx="11">
                  <c:v>0.95</c:v>
                </c:pt>
                <c:pt idx="12">
                  <c:v>0.5</c:v>
                </c:pt>
                <c:pt idx="13">
                  <c:v>0.95</c:v>
                </c:pt>
                <c:pt idx="14">
                  <c:v>0.95</c:v>
                </c:pt>
                <c:pt idx="15">
                  <c:v>0.95</c:v>
                </c:pt>
                <c:pt idx="16">
                  <c:v>0.95</c:v>
                </c:pt>
                <c:pt idx="17">
                  <c:v>0.3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0.05</c:v>
                </c:pt>
                <c:pt idx="23">
                  <c:v>0.05</c:v>
                </c:pt>
              </c:numCache>
            </c:numRef>
          </c:val>
        </c:ser>
        <c:gapWidth val="500"/>
        <c:axId val="49958102"/>
        <c:axId val="46969735"/>
      </c:barChart>
      <c:cat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3981"/>
        <c:crosses val="autoZero"/>
        <c:auto val="1"/>
        <c:lblOffset val="100"/>
        <c:tickLblSkip val="2"/>
        <c:noMultiLvlLbl val="0"/>
      </c:catAx>
      <c:valAx>
        <c:axId val="204639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Elevator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0316"/>
        <c:crossesAt val="1"/>
        <c:crossBetween val="between"/>
        <c:dispUnits/>
        <c:majorUnit val="0.2"/>
      </c:valAx>
      <c:catAx>
        <c:axId val="49958102"/>
        <c:scaling>
          <c:orientation val="minMax"/>
        </c:scaling>
        <c:axPos val="b"/>
        <c:delete val="1"/>
        <c:majorTickMark val="out"/>
        <c:minorTickMark val="none"/>
        <c:tickLblPos val="nextTo"/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95810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11"/>
          <c:w val="0.439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172"/>
          <c:w val="0.88575"/>
          <c:h val="0.719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Schedules!$E$41:$AB$41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20074432"/>
        <c:axId val="46452161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Schedules!$E$36:$AB$36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500"/>
        <c:axId val="15416266"/>
        <c:axId val="4528667"/>
      </c:barChart>
      <c:catAx>
        <c:axId val="2007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52161"/>
        <c:crosses val="autoZero"/>
        <c:auto val="1"/>
        <c:lblOffset val="100"/>
        <c:tickLblSkip val="2"/>
        <c:noMultiLvlLbl val="0"/>
      </c:catAx>
      <c:valAx>
        <c:axId val="464521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74432"/>
        <c:crossesAt val="1"/>
        <c:crossBetween val="between"/>
        <c:dispUnits/>
        <c:majorUnit val="0.2"/>
      </c:valAx>
      <c:catAx>
        <c:axId val="15416266"/>
        <c:scaling>
          <c:orientation val="minMax"/>
        </c:scaling>
        <c:axPos val="b"/>
        <c:delete val="1"/>
        <c:majorTickMark val="out"/>
        <c:minorTickMark val="none"/>
        <c:tickLblPos val="nextTo"/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Infiltration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626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35"/>
          <c:y val="0.011"/>
          <c:w val="0.4152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1715"/>
          <c:w val="0.8865"/>
          <c:h val="0.719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Schedules!$E$41:$AB$41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40758004"/>
        <c:axId val="31277717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Schedules!$E$17:$AB$17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0.1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0.05</c:v>
                </c:pt>
                <c:pt idx="18">
                  <c:v>0.05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13063998"/>
        <c:axId val="50467119"/>
      </c:barChart>
      <c:catAx>
        <c:axId val="4075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Saturday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77717"/>
        <c:crosses val="autoZero"/>
        <c:auto val="1"/>
        <c:lblOffset val="100"/>
        <c:tickLblSkip val="2"/>
        <c:noMultiLvlLbl val="0"/>
      </c:catAx>
      <c:valAx>
        <c:axId val="3127771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8004"/>
        <c:crossesAt val="1"/>
        <c:crossBetween val="between"/>
        <c:dispUnits/>
        <c:majorUnit val="0.2"/>
      </c:valAx>
      <c:catAx>
        <c:axId val="13063998"/>
        <c:scaling>
          <c:orientation val="minMax"/>
        </c:scaling>
        <c:axPos val="b"/>
        <c:delete val="1"/>
        <c:majorTickMark val="out"/>
        <c:minorTickMark val="none"/>
        <c:tickLblPos val="nextTo"/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99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825"/>
          <c:y val="0.011"/>
          <c:w val="0.419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333375</xdr:colOff>
      <xdr:row>20</xdr:row>
      <xdr:rowOff>285750</xdr:rowOff>
    </xdr:from>
    <xdr:to>
      <xdr:col>5</xdr:col>
      <xdr:colOff>1219200</xdr:colOff>
      <xdr:row>20</xdr:row>
      <xdr:rowOff>2028825</xdr:rowOff>
    </xdr:to>
    <xdr:pic>
      <xdr:nvPicPr>
        <xdr:cNvPr id="1" name="Picture 2" descr="medoffice-pl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0067925"/>
          <a:ext cx="26479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13</xdr:row>
      <xdr:rowOff>19050</xdr:rowOff>
    </xdr:from>
    <xdr:to>
      <xdr:col>5</xdr:col>
      <xdr:colOff>1733550</xdr:colOff>
      <xdr:row>13</xdr:row>
      <xdr:rowOff>2314575</xdr:rowOff>
    </xdr:to>
    <xdr:pic>
      <xdr:nvPicPr>
        <xdr:cNvPr id="2" name="Picture 1" descr="Screen Clipp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5448300"/>
          <a:ext cx="52292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219075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5019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9525</xdr:rowOff>
    </xdr:from>
    <xdr:to>
      <xdr:col>9</xdr:col>
      <xdr:colOff>228600</xdr:colOff>
      <xdr:row>45</xdr:row>
      <xdr:rowOff>57150</xdr:rowOff>
    </xdr:to>
    <xdr:graphicFrame>
      <xdr:nvGraphicFramePr>
        <xdr:cNvPr id="2" name="Chart 3"/>
        <xdr:cNvGraphicFramePr/>
      </xdr:nvGraphicFramePr>
      <xdr:xfrm>
        <a:off x="9525" y="3076575"/>
        <a:ext cx="5019675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45</xdr:row>
      <xdr:rowOff>123825</xdr:rowOff>
    </xdr:from>
    <xdr:to>
      <xdr:col>9</xdr:col>
      <xdr:colOff>228600</xdr:colOff>
      <xdr:row>68</xdr:row>
      <xdr:rowOff>9525</xdr:rowOff>
    </xdr:to>
    <xdr:graphicFrame>
      <xdr:nvGraphicFramePr>
        <xdr:cNvPr id="3" name="Chart 4"/>
        <xdr:cNvGraphicFramePr/>
      </xdr:nvGraphicFramePr>
      <xdr:xfrm>
        <a:off x="9525" y="6124575"/>
        <a:ext cx="5019675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485775</xdr:colOff>
      <xdr:row>0</xdr:row>
      <xdr:rowOff>95250</xdr:rowOff>
    </xdr:from>
    <xdr:to>
      <xdr:col>19</xdr:col>
      <xdr:colOff>171450</xdr:colOff>
      <xdr:row>22</xdr:row>
      <xdr:rowOff>123825</xdr:rowOff>
    </xdr:to>
    <xdr:graphicFrame>
      <xdr:nvGraphicFramePr>
        <xdr:cNvPr id="4" name="Chart 5"/>
        <xdr:cNvGraphicFramePr/>
      </xdr:nvGraphicFramePr>
      <xdr:xfrm>
        <a:off x="5286375" y="95250"/>
        <a:ext cx="5019675" cy="2962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485775</xdr:colOff>
      <xdr:row>23</xdr:row>
      <xdr:rowOff>76200</xdr:rowOff>
    </xdr:from>
    <xdr:to>
      <xdr:col>19</xdr:col>
      <xdr:colOff>171450</xdr:colOff>
      <xdr:row>45</xdr:row>
      <xdr:rowOff>104775</xdr:rowOff>
    </xdr:to>
    <xdr:graphicFrame>
      <xdr:nvGraphicFramePr>
        <xdr:cNvPr id="5" name="Chart 6"/>
        <xdr:cNvGraphicFramePr/>
      </xdr:nvGraphicFramePr>
      <xdr:xfrm>
        <a:off x="5286375" y="3143250"/>
        <a:ext cx="5019675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495300</xdr:colOff>
      <xdr:row>46</xdr:row>
      <xdr:rowOff>76200</xdr:rowOff>
    </xdr:from>
    <xdr:to>
      <xdr:col>19</xdr:col>
      <xdr:colOff>190500</xdr:colOff>
      <xdr:row>68</xdr:row>
      <xdr:rowOff>123825</xdr:rowOff>
    </xdr:to>
    <xdr:graphicFrame>
      <xdr:nvGraphicFramePr>
        <xdr:cNvPr id="6" name="Chart 7"/>
        <xdr:cNvGraphicFramePr/>
      </xdr:nvGraphicFramePr>
      <xdr:xfrm>
        <a:off x="5295900" y="6210300"/>
        <a:ext cx="5029200" cy="2981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69</xdr:row>
      <xdr:rowOff>47625</xdr:rowOff>
    </xdr:from>
    <xdr:to>
      <xdr:col>9</xdr:col>
      <xdr:colOff>219075</xdr:colOff>
      <xdr:row>91</xdr:row>
      <xdr:rowOff>76200</xdr:rowOff>
    </xdr:to>
    <xdr:graphicFrame>
      <xdr:nvGraphicFramePr>
        <xdr:cNvPr id="7" name="Chart 4"/>
        <xdr:cNvGraphicFramePr/>
      </xdr:nvGraphicFramePr>
      <xdr:xfrm>
        <a:off x="0" y="9248775"/>
        <a:ext cx="5019675" cy="2962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361950</xdr:colOff>
      <xdr:row>0</xdr:row>
      <xdr:rowOff>0</xdr:rowOff>
    </xdr:from>
    <xdr:to>
      <xdr:col>31</xdr:col>
      <xdr:colOff>38100</xdr:colOff>
      <xdr:row>22</xdr:row>
      <xdr:rowOff>38100</xdr:rowOff>
    </xdr:to>
    <xdr:graphicFrame>
      <xdr:nvGraphicFramePr>
        <xdr:cNvPr id="8" name="Chart 8"/>
        <xdr:cNvGraphicFramePr/>
      </xdr:nvGraphicFramePr>
      <xdr:xfrm>
        <a:off x="11563350" y="0"/>
        <a:ext cx="5010150" cy="2971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361950</xdr:colOff>
      <xdr:row>23</xdr:row>
      <xdr:rowOff>9525</xdr:rowOff>
    </xdr:from>
    <xdr:to>
      <xdr:col>31</xdr:col>
      <xdr:colOff>57150</xdr:colOff>
      <xdr:row>45</xdr:row>
      <xdr:rowOff>57150</xdr:rowOff>
    </xdr:to>
    <xdr:graphicFrame>
      <xdr:nvGraphicFramePr>
        <xdr:cNvPr id="9" name="Chart 3"/>
        <xdr:cNvGraphicFramePr/>
      </xdr:nvGraphicFramePr>
      <xdr:xfrm>
        <a:off x="11563350" y="3076575"/>
        <a:ext cx="502920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361950</xdr:colOff>
      <xdr:row>45</xdr:row>
      <xdr:rowOff>123825</xdr:rowOff>
    </xdr:from>
    <xdr:to>
      <xdr:col>31</xdr:col>
      <xdr:colOff>57150</xdr:colOff>
      <xdr:row>68</xdr:row>
      <xdr:rowOff>9525</xdr:rowOff>
    </xdr:to>
    <xdr:graphicFrame>
      <xdr:nvGraphicFramePr>
        <xdr:cNvPr id="10" name="Chart 4"/>
        <xdr:cNvGraphicFramePr/>
      </xdr:nvGraphicFramePr>
      <xdr:xfrm>
        <a:off x="11563350" y="6124575"/>
        <a:ext cx="5029200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304800</xdr:colOff>
      <xdr:row>0</xdr:row>
      <xdr:rowOff>95250</xdr:rowOff>
    </xdr:from>
    <xdr:to>
      <xdr:col>40</xdr:col>
      <xdr:colOff>523875</xdr:colOff>
      <xdr:row>22</xdr:row>
      <xdr:rowOff>123825</xdr:rowOff>
    </xdr:to>
    <xdr:graphicFrame>
      <xdr:nvGraphicFramePr>
        <xdr:cNvPr id="11" name="Chart 5"/>
        <xdr:cNvGraphicFramePr/>
      </xdr:nvGraphicFramePr>
      <xdr:xfrm>
        <a:off x="16840200" y="95250"/>
        <a:ext cx="5019675" cy="2962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304800</xdr:colOff>
      <xdr:row>23</xdr:row>
      <xdr:rowOff>76200</xdr:rowOff>
    </xdr:from>
    <xdr:to>
      <xdr:col>40</xdr:col>
      <xdr:colOff>523875</xdr:colOff>
      <xdr:row>45</xdr:row>
      <xdr:rowOff>104775</xdr:rowOff>
    </xdr:to>
    <xdr:graphicFrame>
      <xdr:nvGraphicFramePr>
        <xdr:cNvPr id="12" name="Chart 6"/>
        <xdr:cNvGraphicFramePr/>
      </xdr:nvGraphicFramePr>
      <xdr:xfrm>
        <a:off x="16840200" y="3143250"/>
        <a:ext cx="5019675" cy="2962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323850</xdr:colOff>
      <xdr:row>46</xdr:row>
      <xdr:rowOff>76200</xdr:rowOff>
    </xdr:from>
    <xdr:to>
      <xdr:col>40</xdr:col>
      <xdr:colOff>533400</xdr:colOff>
      <xdr:row>68</xdr:row>
      <xdr:rowOff>123825</xdr:rowOff>
    </xdr:to>
    <xdr:graphicFrame>
      <xdr:nvGraphicFramePr>
        <xdr:cNvPr id="13" name="Chart 7"/>
        <xdr:cNvGraphicFramePr/>
      </xdr:nvGraphicFramePr>
      <xdr:xfrm>
        <a:off x="16859250" y="6210300"/>
        <a:ext cx="5010150" cy="2981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361950</xdr:colOff>
      <xdr:row>69</xdr:row>
      <xdr:rowOff>47625</xdr:rowOff>
    </xdr:from>
    <xdr:to>
      <xdr:col>31</xdr:col>
      <xdr:colOff>38100</xdr:colOff>
      <xdr:row>91</xdr:row>
      <xdr:rowOff>76200</xdr:rowOff>
    </xdr:to>
    <xdr:graphicFrame>
      <xdr:nvGraphicFramePr>
        <xdr:cNvPr id="14" name="Chart 4"/>
        <xdr:cNvGraphicFramePr/>
      </xdr:nvGraphicFramePr>
      <xdr:xfrm>
        <a:off x="11563350" y="9248775"/>
        <a:ext cx="5010150" cy="2962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="80" zoomScaleNormal="80" zoomScalePageLayoutView="0" workbookViewId="0" topLeftCell="A1">
      <selection activeCell="D12" sqref="D12"/>
    </sheetView>
  </sheetViews>
  <sheetFormatPr defaultColWidth="10.33203125" defaultRowHeight="10.5"/>
  <cols>
    <col min="1" max="1" width="5" style="3" customWidth="1"/>
    <col min="2" max="2" width="25.33203125" style="3" customWidth="1"/>
    <col min="3" max="3" width="17.66015625" style="3" customWidth="1"/>
    <col min="4" max="6" width="30.83203125" style="137" customWidth="1"/>
    <col min="7" max="7" width="30.83203125" style="15" customWidth="1"/>
    <col min="8" max="16384" width="10.33203125" style="1" customWidth="1"/>
  </cols>
  <sheetData>
    <row r="1" spans="1:8" s="189" customFormat="1" ht="20.25" customHeight="1">
      <c r="A1" s="144" t="s">
        <v>241</v>
      </c>
      <c r="B1" s="132"/>
      <c r="C1" s="132"/>
      <c r="D1" s="132"/>
      <c r="E1" s="132"/>
      <c r="F1" s="132"/>
      <c r="G1" s="132"/>
      <c r="H1" s="188"/>
    </row>
    <row r="2" spans="1:11" s="189" customFormat="1" ht="15" customHeight="1" thickBot="1">
      <c r="A2" s="145" t="s">
        <v>305</v>
      </c>
      <c r="B2" s="190"/>
      <c r="C2" s="190"/>
      <c r="D2" s="190"/>
      <c r="E2" s="190"/>
      <c r="F2" s="190"/>
      <c r="G2" s="190"/>
      <c r="H2" s="191"/>
      <c r="I2" s="186"/>
      <c r="J2" s="186"/>
      <c r="K2" s="186"/>
    </row>
    <row r="3" spans="1:8" ht="12">
      <c r="A3" s="325"/>
      <c r="B3" s="327" t="s">
        <v>85</v>
      </c>
      <c r="C3" s="328"/>
      <c r="D3" s="327" t="s">
        <v>181</v>
      </c>
      <c r="E3" s="327"/>
      <c r="F3" s="327"/>
      <c r="G3" s="331" t="s">
        <v>86</v>
      </c>
      <c r="H3" s="192"/>
    </row>
    <row r="4" spans="1:8" ht="12">
      <c r="A4" s="326"/>
      <c r="B4" s="329"/>
      <c r="C4" s="330"/>
      <c r="D4" s="329"/>
      <c r="E4" s="329"/>
      <c r="F4" s="329"/>
      <c r="G4" s="332"/>
      <c r="H4" s="192"/>
    </row>
    <row r="5" spans="1:8" s="2" customFormat="1" ht="12">
      <c r="A5" s="326"/>
      <c r="B5" s="329"/>
      <c r="C5" s="330"/>
      <c r="D5" s="329"/>
      <c r="E5" s="329"/>
      <c r="F5" s="329"/>
      <c r="G5" s="333"/>
      <c r="H5" s="193"/>
    </row>
    <row r="6" spans="1:8" s="3" customFormat="1" ht="18" thickBot="1">
      <c r="A6" s="308" t="s">
        <v>14</v>
      </c>
      <c r="B6" s="309"/>
      <c r="C6" s="309"/>
      <c r="D6" s="194"/>
      <c r="E6" s="194"/>
      <c r="F6" s="194"/>
      <c r="G6" s="195"/>
      <c r="H6" s="196"/>
    </row>
    <row r="7" spans="1:8" s="3" customFormat="1" ht="15" customHeight="1">
      <c r="A7" s="5"/>
      <c r="B7" s="310" t="s">
        <v>87</v>
      </c>
      <c r="C7" s="311"/>
      <c r="D7" s="312" t="s">
        <v>88</v>
      </c>
      <c r="E7" s="313"/>
      <c r="F7" s="314"/>
      <c r="G7" s="4"/>
      <c r="H7" s="196"/>
    </row>
    <row r="8" spans="1:8" ht="197.25" customHeight="1">
      <c r="A8" s="197"/>
      <c r="B8" s="315" t="s">
        <v>89</v>
      </c>
      <c r="C8" s="316"/>
      <c r="D8" s="147" t="s">
        <v>304</v>
      </c>
      <c r="E8" s="198" t="s">
        <v>300</v>
      </c>
      <c r="F8" s="148" t="s">
        <v>301</v>
      </c>
      <c r="G8" s="92" t="s">
        <v>302</v>
      </c>
      <c r="H8" s="192"/>
    </row>
    <row r="9" spans="1:7" ht="14.25" customHeight="1">
      <c r="A9" s="146"/>
      <c r="B9" s="342" t="s">
        <v>90</v>
      </c>
      <c r="C9" s="343"/>
      <c r="D9" s="344" t="s">
        <v>283</v>
      </c>
      <c r="E9" s="345"/>
      <c r="F9" s="346"/>
      <c r="G9" s="92"/>
    </row>
    <row r="10" spans="1:7" ht="14.25" customHeight="1">
      <c r="A10" s="149"/>
      <c r="B10" s="200" t="s">
        <v>91</v>
      </c>
      <c r="C10" s="201"/>
      <c r="D10" s="339" t="s">
        <v>242</v>
      </c>
      <c r="E10" s="340"/>
      <c r="F10" s="341"/>
      <c r="G10" s="99"/>
    </row>
    <row r="11" spans="1:7" ht="50.25" customHeight="1" thickBot="1">
      <c r="A11" s="149"/>
      <c r="B11" s="317" t="s">
        <v>92</v>
      </c>
      <c r="C11" s="318"/>
      <c r="D11" s="319" t="s">
        <v>150</v>
      </c>
      <c r="E11" s="320"/>
      <c r="F11" s="321"/>
      <c r="G11" s="99"/>
    </row>
    <row r="12" spans="1:7" ht="17.25" customHeight="1" thickBot="1">
      <c r="A12" s="256" t="s">
        <v>15</v>
      </c>
      <c r="B12" s="257"/>
      <c r="C12" s="257"/>
      <c r="D12" s="150"/>
      <c r="E12" s="150"/>
      <c r="F12" s="150"/>
      <c r="G12" s="93"/>
    </row>
    <row r="13" spans="1:7" s="2" customFormat="1" ht="30" customHeight="1">
      <c r="A13" s="6"/>
      <c r="B13" s="334" t="s">
        <v>93</v>
      </c>
      <c r="C13" s="335"/>
      <c r="D13" s="336" t="s">
        <v>158</v>
      </c>
      <c r="E13" s="337"/>
      <c r="F13" s="338"/>
      <c r="G13" s="94"/>
    </row>
    <row r="14" spans="1:7" ht="184.5" customHeight="1">
      <c r="A14" s="7"/>
      <c r="B14" s="200" t="s">
        <v>94</v>
      </c>
      <c r="C14" s="201"/>
      <c r="D14" s="339"/>
      <c r="E14" s="340"/>
      <c r="F14" s="341"/>
      <c r="G14" s="95"/>
    </row>
    <row r="15" spans="1:7" ht="12.75">
      <c r="A15" s="146"/>
      <c r="B15" s="200" t="s">
        <v>95</v>
      </c>
      <c r="C15" s="201"/>
      <c r="D15" s="207">
        <v>1.5</v>
      </c>
      <c r="E15" s="208"/>
      <c r="F15" s="209"/>
      <c r="G15" s="95"/>
    </row>
    <row r="16" spans="1:7" s="2" customFormat="1" ht="30" customHeight="1">
      <c r="A16" s="141"/>
      <c r="B16" s="200" t="s">
        <v>16</v>
      </c>
      <c r="C16" s="244"/>
      <c r="D16" s="207">
        <v>3</v>
      </c>
      <c r="E16" s="208"/>
      <c r="F16" s="209"/>
      <c r="G16" s="96"/>
    </row>
    <row r="17" spans="1:7" s="2" customFormat="1" ht="76.5" customHeight="1">
      <c r="A17" s="141"/>
      <c r="B17" s="200" t="s">
        <v>96</v>
      </c>
      <c r="C17" s="201"/>
      <c r="D17" s="287" t="s">
        <v>237</v>
      </c>
      <c r="E17" s="306"/>
      <c r="F17" s="307"/>
      <c r="G17" s="227" t="s">
        <v>243</v>
      </c>
    </row>
    <row r="18" spans="1:7" ht="15" customHeight="1">
      <c r="A18" s="146"/>
      <c r="B18" s="322" t="s">
        <v>17</v>
      </c>
      <c r="C18" s="282"/>
      <c r="D18" s="283" t="s">
        <v>284</v>
      </c>
      <c r="E18" s="242"/>
      <c r="F18" s="243"/>
      <c r="G18" s="238"/>
    </row>
    <row r="19" spans="1:7" ht="12">
      <c r="A19" s="146"/>
      <c r="B19" s="200" t="s">
        <v>18</v>
      </c>
      <c r="C19" s="282"/>
      <c r="D19" s="207" t="s">
        <v>244</v>
      </c>
      <c r="E19" s="208"/>
      <c r="F19" s="209"/>
      <c r="G19" s="228"/>
    </row>
    <row r="20" spans="1:7" ht="12">
      <c r="A20" s="146"/>
      <c r="B20" s="200" t="s">
        <v>19</v>
      </c>
      <c r="C20" s="282"/>
      <c r="D20" s="202" t="s">
        <v>245</v>
      </c>
      <c r="E20" s="301"/>
      <c r="F20" s="302"/>
      <c r="G20" s="97"/>
    </row>
    <row r="21" spans="1:7" ht="186" customHeight="1">
      <c r="A21" s="146"/>
      <c r="B21" s="303" t="s">
        <v>13</v>
      </c>
      <c r="C21" s="295"/>
      <c r="D21" s="133" t="s">
        <v>151</v>
      </c>
      <c r="E21" s="304"/>
      <c r="F21" s="305"/>
      <c r="G21" s="98"/>
    </row>
    <row r="22" spans="1:7" ht="54.75" customHeight="1">
      <c r="A22" s="146"/>
      <c r="B22" s="200" t="s">
        <v>97</v>
      </c>
      <c r="C22" s="201"/>
      <c r="D22" s="300">
        <v>13</v>
      </c>
      <c r="E22" s="208"/>
      <c r="F22" s="209"/>
      <c r="G22" s="92"/>
    </row>
    <row r="23" spans="1:7" ht="45.75" customHeight="1">
      <c r="A23" s="149"/>
      <c r="B23" s="200" t="s">
        <v>98</v>
      </c>
      <c r="C23" s="201"/>
      <c r="D23" s="202" t="s">
        <v>156</v>
      </c>
      <c r="E23" s="203"/>
      <c r="F23" s="204"/>
      <c r="G23" s="99"/>
    </row>
    <row r="24" spans="1:7" ht="36" customHeight="1" thickBot="1">
      <c r="A24" s="149"/>
      <c r="B24" s="294" t="s">
        <v>99</v>
      </c>
      <c r="C24" s="295"/>
      <c r="D24" s="275" t="s">
        <v>157</v>
      </c>
      <c r="E24" s="276"/>
      <c r="F24" s="277"/>
      <c r="G24" s="99"/>
    </row>
    <row r="25" spans="1:7" ht="18" customHeight="1" thickBot="1">
      <c r="A25" s="296" t="s">
        <v>100</v>
      </c>
      <c r="B25" s="297"/>
      <c r="C25" s="297"/>
      <c r="D25" s="153"/>
      <c r="E25" s="153"/>
      <c r="F25" s="153"/>
      <c r="G25" s="100"/>
    </row>
    <row r="26" spans="1:7" ht="15" customHeight="1">
      <c r="A26" s="154"/>
      <c r="B26" s="298" t="s">
        <v>20</v>
      </c>
      <c r="C26" s="299"/>
      <c r="D26" s="136"/>
      <c r="E26" s="136"/>
      <c r="F26" s="136"/>
      <c r="G26" s="101"/>
    </row>
    <row r="27" spans="1:7" s="2" customFormat="1" ht="112.5" customHeight="1">
      <c r="A27" s="141"/>
      <c r="B27" s="289" t="s">
        <v>101</v>
      </c>
      <c r="C27" s="290"/>
      <c r="D27" s="291" t="s">
        <v>182</v>
      </c>
      <c r="E27" s="292"/>
      <c r="F27" s="293"/>
      <c r="G27" s="97" t="s">
        <v>246</v>
      </c>
    </row>
    <row r="28" spans="1:7" s="2" customFormat="1" ht="30.75" customHeight="1">
      <c r="A28" s="141"/>
      <c r="B28" s="200" t="s">
        <v>290</v>
      </c>
      <c r="C28" s="206"/>
      <c r="D28" s="218" t="s">
        <v>247</v>
      </c>
      <c r="E28" s="219"/>
      <c r="F28" s="220"/>
      <c r="G28" s="156" t="s">
        <v>248</v>
      </c>
    </row>
    <row r="29" spans="1:7" ht="14.25" customHeight="1">
      <c r="A29" s="146"/>
      <c r="B29" s="200" t="s">
        <v>102</v>
      </c>
      <c r="C29" s="282"/>
      <c r="D29" s="207" t="s">
        <v>249</v>
      </c>
      <c r="E29" s="208"/>
      <c r="F29" s="209"/>
      <c r="G29" s="92"/>
    </row>
    <row r="30" spans="1:7" ht="15" customHeight="1">
      <c r="A30" s="146"/>
      <c r="B30" s="200" t="s">
        <v>103</v>
      </c>
      <c r="C30" s="282"/>
      <c r="D30" s="207" t="s">
        <v>250</v>
      </c>
      <c r="E30" s="208"/>
      <c r="F30" s="209"/>
      <c r="G30" s="92"/>
    </row>
    <row r="31" spans="1:7" ht="15" customHeight="1">
      <c r="A31" s="146"/>
      <c r="B31" s="280" t="s">
        <v>21</v>
      </c>
      <c r="C31" s="281"/>
      <c r="D31" s="140"/>
      <c r="E31" s="140"/>
      <c r="F31" s="140"/>
      <c r="G31" s="102"/>
    </row>
    <row r="32" spans="1:7" ht="81" customHeight="1">
      <c r="A32" s="146"/>
      <c r="B32" s="200" t="s">
        <v>101</v>
      </c>
      <c r="C32" s="201"/>
      <c r="D32" s="207" t="s">
        <v>251</v>
      </c>
      <c r="E32" s="208"/>
      <c r="F32" s="209"/>
      <c r="G32" s="92" t="s">
        <v>252</v>
      </c>
    </row>
    <row r="33" spans="1:7" s="2" customFormat="1" ht="33.75" customHeight="1">
      <c r="A33" s="141"/>
      <c r="B33" s="200" t="s">
        <v>290</v>
      </c>
      <c r="C33" s="206"/>
      <c r="D33" s="218" t="s">
        <v>253</v>
      </c>
      <c r="E33" s="219"/>
      <c r="F33" s="220"/>
      <c r="G33" s="156" t="s">
        <v>248</v>
      </c>
    </row>
    <row r="34" spans="1:7" ht="15" customHeight="1">
      <c r="A34" s="146"/>
      <c r="B34" s="200" t="s">
        <v>102</v>
      </c>
      <c r="C34" s="282"/>
      <c r="D34" s="207" t="s">
        <v>255</v>
      </c>
      <c r="E34" s="208"/>
      <c r="F34" s="209"/>
      <c r="G34" s="92"/>
    </row>
    <row r="35" spans="1:7" ht="15" customHeight="1">
      <c r="A35" s="146"/>
      <c r="B35" s="200" t="s">
        <v>103</v>
      </c>
      <c r="C35" s="282"/>
      <c r="D35" s="207" t="s">
        <v>256</v>
      </c>
      <c r="E35" s="208"/>
      <c r="F35" s="209"/>
      <c r="G35" s="92"/>
    </row>
    <row r="36" spans="1:7" ht="15" customHeight="1">
      <c r="A36" s="146"/>
      <c r="B36" s="280" t="s">
        <v>22</v>
      </c>
      <c r="C36" s="288"/>
      <c r="D36" s="140"/>
      <c r="E36" s="140"/>
      <c r="F36" s="140"/>
      <c r="G36" s="102"/>
    </row>
    <row r="37" spans="1:7" ht="30" customHeight="1">
      <c r="A37" s="146"/>
      <c r="B37" s="200" t="s">
        <v>102</v>
      </c>
      <c r="C37" s="282"/>
      <c r="D37" s="207" t="s">
        <v>254</v>
      </c>
      <c r="E37" s="208"/>
      <c r="F37" s="209"/>
      <c r="G37" s="98"/>
    </row>
    <row r="38" spans="1:7" ht="52.5" customHeight="1">
      <c r="A38" s="146"/>
      <c r="B38" s="200" t="s">
        <v>104</v>
      </c>
      <c r="C38" s="282"/>
      <c r="D38" s="207" t="s">
        <v>238</v>
      </c>
      <c r="E38" s="242"/>
      <c r="F38" s="243"/>
      <c r="G38" s="92"/>
    </row>
    <row r="39" spans="1:7" s="2" customFormat="1" ht="30" customHeight="1">
      <c r="A39" s="141"/>
      <c r="B39" s="200" t="s">
        <v>291</v>
      </c>
      <c r="C39" s="286"/>
      <c r="D39" s="250" t="s">
        <v>286</v>
      </c>
      <c r="E39" s="251"/>
      <c r="F39" s="252"/>
      <c r="G39" s="227" t="s">
        <v>248</v>
      </c>
    </row>
    <row r="40" spans="1:7" s="2" customFormat="1" ht="19.5" customHeight="1">
      <c r="A40" s="141"/>
      <c r="B40" s="200" t="s">
        <v>105</v>
      </c>
      <c r="C40" s="286"/>
      <c r="D40" s="253"/>
      <c r="E40" s="254"/>
      <c r="F40" s="255"/>
      <c r="G40" s="228"/>
    </row>
    <row r="41" spans="1:7" ht="42.75" customHeight="1">
      <c r="A41" s="146"/>
      <c r="B41" s="200" t="s">
        <v>106</v>
      </c>
      <c r="C41" s="282"/>
      <c r="D41" s="207" t="s">
        <v>257</v>
      </c>
      <c r="E41" s="242"/>
      <c r="F41" s="243"/>
      <c r="G41" s="92"/>
    </row>
    <row r="42" spans="1:7" ht="37.5">
      <c r="A42" s="146"/>
      <c r="B42" s="200" t="s">
        <v>107</v>
      </c>
      <c r="C42" s="282"/>
      <c r="D42" s="287">
        <v>0</v>
      </c>
      <c r="E42" s="203"/>
      <c r="F42" s="204"/>
      <c r="G42" s="105" t="s">
        <v>258</v>
      </c>
    </row>
    <row r="43" spans="1:7" ht="12.75">
      <c r="A43" s="146"/>
      <c r="B43" s="158" t="s">
        <v>148</v>
      </c>
      <c r="C43" s="159"/>
      <c r="D43" s="140"/>
      <c r="E43" s="140"/>
      <c r="F43" s="140"/>
      <c r="G43" s="160"/>
    </row>
    <row r="44" spans="1:7" ht="12.75" customHeight="1">
      <c r="A44" s="146"/>
      <c r="B44" s="200" t="s">
        <v>102</v>
      </c>
      <c r="C44" s="282"/>
      <c r="D44" s="207" t="s">
        <v>259</v>
      </c>
      <c r="E44" s="208"/>
      <c r="F44" s="209"/>
      <c r="G44" s="105"/>
    </row>
    <row r="45" spans="1:7" ht="12">
      <c r="A45" s="146"/>
      <c r="B45" s="200" t="s">
        <v>104</v>
      </c>
      <c r="C45" s="282"/>
      <c r="D45" s="229" t="s">
        <v>149</v>
      </c>
      <c r="E45" s="230"/>
      <c r="F45" s="231"/>
      <c r="G45" s="212"/>
    </row>
    <row r="46" spans="1:7" ht="12">
      <c r="A46" s="146"/>
      <c r="B46" s="200" t="s">
        <v>291</v>
      </c>
      <c r="C46" s="286"/>
      <c r="D46" s="232"/>
      <c r="E46" s="233"/>
      <c r="F46" s="234"/>
      <c r="G46" s="213"/>
    </row>
    <row r="47" spans="1:7" ht="12">
      <c r="A47" s="146"/>
      <c r="B47" s="200" t="s">
        <v>105</v>
      </c>
      <c r="C47" s="286"/>
      <c r="D47" s="232"/>
      <c r="E47" s="233"/>
      <c r="F47" s="234"/>
      <c r="G47" s="213"/>
    </row>
    <row r="48" spans="1:7" ht="12">
      <c r="A48" s="146"/>
      <c r="B48" s="200" t="s">
        <v>106</v>
      </c>
      <c r="C48" s="282"/>
      <c r="D48" s="235"/>
      <c r="E48" s="236"/>
      <c r="F48" s="237"/>
      <c r="G48" s="214"/>
    </row>
    <row r="49" spans="1:7" ht="15.75" customHeight="1">
      <c r="A49" s="146"/>
      <c r="B49" s="280" t="s">
        <v>23</v>
      </c>
      <c r="C49" s="281"/>
      <c r="D49" s="151"/>
      <c r="E49" s="151"/>
      <c r="F49" s="151"/>
      <c r="G49" s="161"/>
    </row>
    <row r="50" spans="1:7" ht="12">
      <c r="A50" s="146"/>
      <c r="B50" s="284" t="s">
        <v>24</v>
      </c>
      <c r="C50" s="285"/>
      <c r="D50" s="207" t="s">
        <v>152</v>
      </c>
      <c r="E50" s="242"/>
      <c r="F50" s="243"/>
      <c r="G50" s="92"/>
    </row>
    <row r="51" spans="1:7" ht="24" customHeight="1">
      <c r="A51" s="146"/>
      <c r="B51" s="200" t="s">
        <v>101</v>
      </c>
      <c r="C51" s="201"/>
      <c r="D51" s="202" t="s">
        <v>159</v>
      </c>
      <c r="E51" s="203"/>
      <c r="F51" s="204"/>
      <c r="G51" s="92"/>
    </row>
    <row r="52" spans="1:7" s="2" customFormat="1" ht="107.25" customHeight="1">
      <c r="A52" s="141"/>
      <c r="B52" s="200" t="s">
        <v>143</v>
      </c>
      <c r="C52" s="206"/>
      <c r="D52" s="202" t="s">
        <v>287</v>
      </c>
      <c r="E52" s="203"/>
      <c r="F52" s="204"/>
      <c r="G52" s="156" t="s">
        <v>248</v>
      </c>
    </row>
    <row r="53" spans="1:7" ht="12">
      <c r="A53" s="146"/>
      <c r="B53" s="200" t="s">
        <v>144</v>
      </c>
      <c r="C53" s="282"/>
      <c r="D53" s="207" t="s">
        <v>149</v>
      </c>
      <c r="E53" s="242"/>
      <c r="F53" s="243"/>
      <c r="G53" s="92"/>
    </row>
    <row r="54" spans="1:7" ht="15.75" customHeight="1">
      <c r="A54" s="146"/>
      <c r="B54" s="200" t="s">
        <v>102</v>
      </c>
      <c r="C54" s="282"/>
      <c r="D54" s="207" t="s">
        <v>255</v>
      </c>
      <c r="E54" s="208"/>
      <c r="F54" s="209"/>
      <c r="G54" s="92"/>
    </row>
    <row r="55" spans="1:7" ht="15" customHeight="1">
      <c r="A55" s="146"/>
      <c r="B55" s="280" t="s">
        <v>25</v>
      </c>
      <c r="C55" s="281"/>
      <c r="D55" s="140"/>
      <c r="E55" s="140"/>
      <c r="F55" s="140"/>
      <c r="G55" s="102"/>
    </row>
    <row r="56" spans="1:7" ht="12">
      <c r="A56" s="146"/>
      <c r="B56" s="200" t="s">
        <v>108</v>
      </c>
      <c r="C56" s="282"/>
      <c r="D56" s="207" t="s">
        <v>145</v>
      </c>
      <c r="E56" s="208"/>
      <c r="F56" s="209"/>
      <c r="G56" s="92"/>
    </row>
    <row r="57" spans="1:7" ht="15" customHeight="1">
      <c r="A57" s="146"/>
      <c r="B57" s="200" t="s">
        <v>109</v>
      </c>
      <c r="C57" s="282"/>
      <c r="D57" s="207" t="s">
        <v>260</v>
      </c>
      <c r="E57" s="208"/>
      <c r="F57" s="209"/>
      <c r="G57" s="92"/>
    </row>
    <row r="58" spans="1:7" ht="12">
      <c r="A58" s="149"/>
      <c r="B58" s="280" t="s">
        <v>26</v>
      </c>
      <c r="C58" s="201"/>
      <c r="D58" s="283" t="s">
        <v>153</v>
      </c>
      <c r="E58" s="242"/>
      <c r="F58" s="243"/>
      <c r="G58" s="92"/>
    </row>
    <row r="59" spans="1:7" ht="15" customHeight="1" thickBot="1">
      <c r="A59" s="162"/>
      <c r="B59" s="271" t="s">
        <v>27</v>
      </c>
      <c r="C59" s="272"/>
      <c r="D59" s="163"/>
      <c r="E59" s="163"/>
      <c r="F59" s="163"/>
      <c r="G59" s="103"/>
    </row>
    <row r="60" spans="1:7" ht="192" thickBot="1">
      <c r="A60" s="164"/>
      <c r="B60" s="273" t="s">
        <v>164</v>
      </c>
      <c r="C60" s="274"/>
      <c r="D60" s="275" t="s">
        <v>288</v>
      </c>
      <c r="E60" s="276"/>
      <c r="F60" s="277"/>
      <c r="G60" s="165" t="s">
        <v>292</v>
      </c>
    </row>
    <row r="61" spans="1:7" ht="18" customHeight="1" thickBot="1">
      <c r="A61" s="278" t="s">
        <v>28</v>
      </c>
      <c r="B61" s="279"/>
      <c r="C61" s="279"/>
      <c r="D61" s="166"/>
      <c r="E61" s="166"/>
      <c r="F61" s="166"/>
      <c r="G61" s="104"/>
    </row>
    <row r="62" spans="1:7" ht="15" customHeight="1">
      <c r="A62" s="155"/>
      <c r="B62" s="9" t="s">
        <v>29</v>
      </c>
      <c r="C62" s="167"/>
      <c r="D62" s="136"/>
      <c r="E62" s="136"/>
      <c r="F62" s="136"/>
      <c r="G62" s="101"/>
    </row>
    <row r="63" spans="1:7" ht="15" customHeight="1">
      <c r="A63" s="141"/>
      <c r="B63" s="200" t="s">
        <v>110</v>
      </c>
      <c r="C63" s="201"/>
      <c r="D63" s="207" t="s">
        <v>0</v>
      </c>
      <c r="E63" s="208"/>
      <c r="F63" s="209"/>
      <c r="G63" s="270" t="s">
        <v>293</v>
      </c>
    </row>
    <row r="64" spans="1:7" ht="15" customHeight="1">
      <c r="A64" s="141"/>
      <c r="B64" s="200" t="s">
        <v>111</v>
      </c>
      <c r="C64" s="201"/>
      <c r="D64" s="207" t="s">
        <v>154</v>
      </c>
      <c r="E64" s="208"/>
      <c r="F64" s="209"/>
      <c r="G64" s="270"/>
    </row>
    <row r="65" spans="1:7" ht="90" customHeight="1">
      <c r="A65" s="141"/>
      <c r="B65" s="200" t="s">
        <v>112</v>
      </c>
      <c r="C65" s="201"/>
      <c r="D65" s="202" t="s">
        <v>261</v>
      </c>
      <c r="E65" s="203"/>
      <c r="F65" s="204"/>
      <c r="G65" s="270"/>
    </row>
    <row r="66" spans="1:7" ht="15" customHeight="1">
      <c r="A66" s="141"/>
      <c r="B66" s="158" t="s">
        <v>30</v>
      </c>
      <c r="C66" s="159"/>
      <c r="D66" s="140"/>
      <c r="E66" s="140"/>
      <c r="F66" s="140"/>
      <c r="G66" s="102"/>
    </row>
    <row r="67" spans="1:7" ht="15" customHeight="1">
      <c r="A67" s="141"/>
      <c r="B67" s="200" t="s">
        <v>113</v>
      </c>
      <c r="C67" s="201"/>
      <c r="D67" s="239" t="s">
        <v>262</v>
      </c>
      <c r="E67" s="240"/>
      <c r="F67" s="241"/>
      <c r="G67" s="92"/>
    </row>
    <row r="68" spans="1:7" ht="15" customHeight="1">
      <c r="A68" s="141"/>
      <c r="B68" s="200" t="s">
        <v>114</v>
      </c>
      <c r="C68" s="201"/>
      <c r="D68" s="239" t="s">
        <v>262</v>
      </c>
      <c r="E68" s="240"/>
      <c r="F68" s="241"/>
      <c r="G68" s="92"/>
    </row>
    <row r="69" spans="1:7" ht="15" customHeight="1">
      <c r="A69" s="141"/>
      <c r="B69" s="158" t="s">
        <v>31</v>
      </c>
      <c r="C69" s="159"/>
      <c r="D69" s="140"/>
      <c r="E69" s="140"/>
      <c r="F69" s="140"/>
      <c r="G69" s="102"/>
    </row>
    <row r="70" spans="1:7" s="2" customFormat="1" ht="42.75" customHeight="1">
      <c r="A70" s="141"/>
      <c r="B70" s="200" t="s">
        <v>113</v>
      </c>
      <c r="C70" s="206"/>
      <c r="D70" s="202" t="s">
        <v>263</v>
      </c>
      <c r="E70" s="203"/>
      <c r="F70" s="203"/>
      <c r="G70" s="168" t="s">
        <v>248</v>
      </c>
    </row>
    <row r="71" spans="1:7" s="2" customFormat="1" ht="46.5" customHeight="1">
      <c r="A71" s="141"/>
      <c r="B71" s="200" t="s">
        <v>114</v>
      </c>
      <c r="C71" s="206"/>
      <c r="D71" s="202" t="s">
        <v>264</v>
      </c>
      <c r="E71" s="203"/>
      <c r="F71" s="203"/>
      <c r="G71" s="168" t="s">
        <v>248</v>
      </c>
    </row>
    <row r="72" spans="1:7" s="2" customFormat="1" ht="15" customHeight="1">
      <c r="A72" s="141"/>
      <c r="B72" s="158" t="s">
        <v>32</v>
      </c>
      <c r="C72" s="169"/>
      <c r="D72" s="143"/>
      <c r="E72" s="143"/>
      <c r="F72" s="143"/>
      <c r="G72" s="170"/>
    </row>
    <row r="73" spans="1:7" ht="42.75" customHeight="1">
      <c r="A73" s="141"/>
      <c r="B73" s="200" t="s">
        <v>138</v>
      </c>
      <c r="C73" s="206"/>
      <c r="D73" s="207" t="s">
        <v>140</v>
      </c>
      <c r="E73" s="208"/>
      <c r="F73" s="209"/>
      <c r="G73" s="270"/>
    </row>
    <row r="74" spans="1:7" ht="42.75" customHeight="1">
      <c r="A74" s="141"/>
      <c r="B74" s="200" t="s">
        <v>139</v>
      </c>
      <c r="C74" s="206"/>
      <c r="D74" s="202" t="s">
        <v>163</v>
      </c>
      <c r="E74" s="203"/>
      <c r="F74" s="204"/>
      <c r="G74" s="270"/>
    </row>
    <row r="75" spans="1:7" ht="37.5">
      <c r="A75" s="141"/>
      <c r="B75" s="200" t="s">
        <v>115</v>
      </c>
      <c r="C75" s="206"/>
      <c r="D75" s="207" t="s">
        <v>226</v>
      </c>
      <c r="E75" s="208"/>
      <c r="F75" s="209"/>
      <c r="G75" s="105" t="s">
        <v>265</v>
      </c>
    </row>
    <row r="76" spans="1:7" ht="15" customHeight="1">
      <c r="A76" s="141"/>
      <c r="B76" s="200" t="s">
        <v>116</v>
      </c>
      <c r="C76" s="206"/>
      <c r="D76" s="202" t="s">
        <v>149</v>
      </c>
      <c r="E76" s="203"/>
      <c r="F76" s="204"/>
      <c r="G76" s="168"/>
    </row>
    <row r="77" spans="1:7" ht="15" customHeight="1">
      <c r="A77" s="141"/>
      <c r="B77" s="200" t="s">
        <v>117</v>
      </c>
      <c r="C77" s="206"/>
      <c r="D77" s="207" t="s">
        <v>149</v>
      </c>
      <c r="E77" s="208"/>
      <c r="F77" s="209"/>
      <c r="G77" s="105"/>
    </row>
    <row r="78" spans="1:7" s="2" customFormat="1" ht="36" customHeight="1">
      <c r="A78" s="141"/>
      <c r="B78" s="200" t="s">
        <v>119</v>
      </c>
      <c r="C78" s="206"/>
      <c r="D78" s="202" t="s">
        <v>266</v>
      </c>
      <c r="E78" s="203"/>
      <c r="F78" s="204"/>
      <c r="G78" s="92" t="s">
        <v>248</v>
      </c>
    </row>
    <row r="79" spans="1:7" s="2" customFormat="1" ht="45" customHeight="1">
      <c r="A79" s="141"/>
      <c r="B79" s="200" t="s">
        <v>120</v>
      </c>
      <c r="C79" s="206"/>
      <c r="D79" s="207" t="s">
        <v>267</v>
      </c>
      <c r="E79" s="208"/>
      <c r="F79" s="209"/>
      <c r="G79" s="92" t="s">
        <v>248</v>
      </c>
    </row>
    <row r="80" spans="1:7" s="2" customFormat="1" ht="24.75">
      <c r="A80" s="141"/>
      <c r="B80" s="200" t="s">
        <v>121</v>
      </c>
      <c r="C80" s="201"/>
      <c r="D80" s="239" t="s">
        <v>266</v>
      </c>
      <c r="E80" s="240"/>
      <c r="F80" s="241"/>
      <c r="G80" s="92" t="s">
        <v>248</v>
      </c>
    </row>
    <row r="81" spans="1:7" s="2" customFormat="1" ht="15" customHeight="1">
      <c r="A81" s="141"/>
      <c r="B81" s="200" t="s">
        <v>122</v>
      </c>
      <c r="C81" s="206"/>
      <c r="D81" s="239" t="s">
        <v>266</v>
      </c>
      <c r="E81" s="240"/>
      <c r="F81" s="241"/>
      <c r="G81" s="92" t="s">
        <v>248</v>
      </c>
    </row>
    <row r="82" spans="1:7" s="2" customFormat="1" ht="15" customHeight="1">
      <c r="A82" s="141"/>
      <c r="B82" s="158" t="s">
        <v>3</v>
      </c>
      <c r="C82" s="169"/>
      <c r="D82" s="143"/>
      <c r="E82" s="143"/>
      <c r="F82" s="143"/>
      <c r="G82" s="170"/>
    </row>
    <row r="83" spans="1:7" s="2" customFormat="1" ht="15" customHeight="1">
      <c r="A83" s="141"/>
      <c r="B83" s="205" t="s">
        <v>118</v>
      </c>
      <c r="C83" s="206"/>
      <c r="D83" s="207" t="s">
        <v>294</v>
      </c>
      <c r="E83" s="208"/>
      <c r="F83" s="209"/>
      <c r="G83" s="105"/>
    </row>
    <row r="84" spans="1:7" s="2" customFormat="1" ht="33.75" customHeight="1">
      <c r="A84" s="141"/>
      <c r="B84" s="262" t="s">
        <v>1</v>
      </c>
      <c r="C84" s="263"/>
      <c r="D84" s="264" t="s">
        <v>268</v>
      </c>
      <c r="E84" s="208"/>
      <c r="F84" s="209"/>
      <c r="G84" s="227" t="s">
        <v>269</v>
      </c>
    </row>
    <row r="85" spans="1:7" s="2" customFormat="1" ht="12.75" customHeight="1">
      <c r="A85" s="141"/>
      <c r="B85" s="262" t="s">
        <v>12</v>
      </c>
      <c r="C85" s="263"/>
      <c r="D85" s="202" t="s">
        <v>270</v>
      </c>
      <c r="E85" s="203"/>
      <c r="F85" s="204"/>
      <c r="G85" s="228"/>
    </row>
    <row r="86" spans="1:7" s="2" customFormat="1" ht="12.75">
      <c r="A86" s="141"/>
      <c r="B86" s="172" t="s">
        <v>2</v>
      </c>
      <c r="C86" s="173"/>
      <c r="D86" s="142"/>
      <c r="E86" s="142"/>
      <c r="F86" s="142"/>
      <c r="G86" s="160"/>
    </row>
    <row r="87" spans="1:7" s="2" customFormat="1" ht="44.25" customHeight="1">
      <c r="A87" s="141"/>
      <c r="B87" s="205" t="s">
        <v>4</v>
      </c>
      <c r="C87" s="206"/>
      <c r="D87" s="202" t="s">
        <v>271</v>
      </c>
      <c r="E87" s="203"/>
      <c r="F87" s="204"/>
      <c r="G87" s="105"/>
    </row>
    <row r="88" spans="1:7" s="2" customFormat="1" ht="51">
      <c r="A88" s="141"/>
      <c r="B88" s="200" t="s">
        <v>160</v>
      </c>
      <c r="C88" s="201"/>
      <c r="D88" s="202" t="s">
        <v>272</v>
      </c>
      <c r="E88" s="203"/>
      <c r="F88" s="204"/>
      <c r="G88" s="174" t="s">
        <v>295</v>
      </c>
    </row>
    <row r="89" spans="1:7" s="2" customFormat="1" ht="21" customHeight="1">
      <c r="A89" s="141"/>
      <c r="B89" s="200" t="s">
        <v>123</v>
      </c>
      <c r="C89" s="201"/>
      <c r="D89" s="202" t="s">
        <v>273</v>
      </c>
      <c r="E89" s="203"/>
      <c r="F89" s="204"/>
      <c r="G89" s="105"/>
    </row>
    <row r="90" spans="1:7" s="2" customFormat="1" ht="14.25" customHeight="1">
      <c r="A90" s="141"/>
      <c r="B90" s="157" t="s">
        <v>5</v>
      </c>
      <c r="C90" s="175"/>
      <c r="D90" s="142"/>
      <c r="E90" s="142"/>
      <c r="F90" s="142"/>
      <c r="G90" s="160"/>
    </row>
    <row r="91" spans="1:7" s="2" customFormat="1" ht="12">
      <c r="A91" s="141"/>
      <c r="B91" s="205" t="s">
        <v>6</v>
      </c>
      <c r="C91" s="206"/>
      <c r="D91" s="207" t="s">
        <v>149</v>
      </c>
      <c r="E91" s="208"/>
      <c r="F91" s="209"/>
      <c r="G91" s="105"/>
    </row>
    <row r="92" spans="1:7" s="2" customFormat="1" ht="12">
      <c r="A92" s="141"/>
      <c r="B92" s="205" t="s">
        <v>155</v>
      </c>
      <c r="C92" s="206"/>
      <c r="D92" s="207" t="s">
        <v>149</v>
      </c>
      <c r="E92" s="208"/>
      <c r="F92" s="209"/>
      <c r="G92" s="105"/>
    </row>
    <row r="93" spans="1:7" s="2" customFormat="1" ht="15" customHeight="1">
      <c r="A93" s="141"/>
      <c r="B93" s="158" t="s">
        <v>33</v>
      </c>
      <c r="C93" s="169"/>
      <c r="D93" s="143"/>
      <c r="E93" s="143"/>
      <c r="F93" s="143"/>
      <c r="G93" s="170"/>
    </row>
    <row r="94" spans="1:7" s="2" customFormat="1" ht="15" customHeight="1">
      <c r="A94" s="141"/>
      <c r="B94" s="200" t="s">
        <v>124</v>
      </c>
      <c r="C94" s="244"/>
      <c r="D94" s="202" t="s">
        <v>274</v>
      </c>
      <c r="E94" s="203"/>
      <c r="F94" s="204"/>
      <c r="G94" s="176"/>
    </row>
    <row r="95" spans="1:7" s="2" customFormat="1" ht="15" customHeight="1">
      <c r="A95" s="141"/>
      <c r="B95" s="200" t="s">
        <v>125</v>
      </c>
      <c r="C95" s="244"/>
      <c r="D95" s="202" t="s">
        <v>275</v>
      </c>
      <c r="E95" s="203"/>
      <c r="F95" s="204"/>
      <c r="G95" s="176"/>
    </row>
    <row r="96" spans="1:7" s="2" customFormat="1" ht="44.25" customHeight="1">
      <c r="A96" s="141"/>
      <c r="B96" s="200" t="s">
        <v>126</v>
      </c>
      <c r="C96" s="244"/>
      <c r="D96" s="261" t="s">
        <v>266</v>
      </c>
      <c r="E96" s="240"/>
      <c r="F96" s="241"/>
      <c r="G96" s="105" t="s">
        <v>248</v>
      </c>
    </row>
    <row r="97" spans="1:7" s="2" customFormat="1" ht="51" customHeight="1">
      <c r="A97" s="141"/>
      <c r="B97" s="200" t="s">
        <v>7</v>
      </c>
      <c r="C97" s="244"/>
      <c r="D97" s="202">
        <v>100</v>
      </c>
      <c r="E97" s="203"/>
      <c r="F97" s="204"/>
      <c r="G97" s="323" t="s">
        <v>295</v>
      </c>
    </row>
    <row r="98" spans="1:7" s="2" customFormat="1" ht="15" customHeight="1">
      <c r="A98" s="152"/>
      <c r="B98" s="200" t="s">
        <v>127</v>
      </c>
      <c r="C98" s="244"/>
      <c r="D98" s="202" t="s">
        <v>239</v>
      </c>
      <c r="E98" s="203"/>
      <c r="F98" s="204"/>
      <c r="G98" s="324"/>
    </row>
    <row r="99" spans="1:7" s="2" customFormat="1" ht="15" customHeight="1" thickBot="1">
      <c r="A99" s="152"/>
      <c r="B99" s="245" t="s">
        <v>128</v>
      </c>
      <c r="C99" s="246"/>
      <c r="D99" s="247" t="s">
        <v>294</v>
      </c>
      <c r="E99" s="248"/>
      <c r="F99" s="249"/>
      <c r="G99" s="165"/>
    </row>
    <row r="100" spans="1:7" ht="18" customHeight="1" thickBot="1">
      <c r="A100" s="256" t="s">
        <v>34</v>
      </c>
      <c r="B100" s="257"/>
      <c r="C100" s="257"/>
      <c r="D100" s="150"/>
      <c r="E100" s="150"/>
      <c r="F100" s="150"/>
      <c r="G100" s="106"/>
    </row>
    <row r="101" spans="1:7" ht="15" customHeight="1">
      <c r="A101" s="177"/>
      <c r="B101" s="12" t="s">
        <v>35</v>
      </c>
      <c r="C101" s="10"/>
      <c r="D101" s="134"/>
      <c r="E101" s="134"/>
      <c r="F101" s="134"/>
      <c r="G101" s="53"/>
    </row>
    <row r="102" spans="1:7" s="2" customFormat="1" ht="41.25" customHeight="1">
      <c r="A102" s="171"/>
      <c r="B102" s="258" t="s">
        <v>296</v>
      </c>
      <c r="C102" s="259"/>
      <c r="D102" s="215" t="s">
        <v>297</v>
      </c>
      <c r="E102" s="216"/>
      <c r="F102" s="217"/>
      <c r="G102" s="92" t="s">
        <v>248</v>
      </c>
    </row>
    <row r="103" spans="1:7" s="2" customFormat="1" ht="30.75" customHeight="1">
      <c r="A103" s="171"/>
      <c r="B103" s="200" t="s">
        <v>129</v>
      </c>
      <c r="C103" s="201"/>
      <c r="D103" s="207" t="s">
        <v>294</v>
      </c>
      <c r="E103" s="208"/>
      <c r="F103" s="209"/>
      <c r="G103" s="92"/>
    </row>
    <row r="104" spans="1:7" s="2" customFormat="1" ht="30.75" customHeight="1">
      <c r="A104" s="171"/>
      <c r="B104" s="200" t="s">
        <v>130</v>
      </c>
      <c r="C104" s="201"/>
      <c r="D104" s="202" t="s">
        <v>266</v>
      </c>
      <c r="E104" s="203"/>
      <c r="F104" s="204"/>
      <c r="G104" s="92" t="s">
        <v>248</v>
      </c>
    </row>
    <row r="105" spans="1:7" ht="30.75" customHeight="1">
      <c r="A105" s="178"/>
      <c r="B105" s="200" t="s">
        <v>131</v>
      </c>
      <c r="C105" s="201"/>
      <c r="D105" s="202" t="s">
        <v>266</v>
      </c>
      <c r="E105" s="203"/>
      <c r="F105" s="204"/>
      <c r="G105" s="92" t="s">
        <v>248</v>
      </c>
    </row>
    <row r="106" spans="1:7" ht="15.75" customHeight="1">
      <c r="A106" s="178"/>
      <c r="B106" s="13" t="s">
        <v>132</v>
      </c>
      <c r="C106" s="11"/>
      <c r="D106" s="135"/>
      <c r="E106" s="135"/>
      <c r="F106" s="135"/>
      <c r="G106" s="54"/>
    </row>
    <row r="107" spans="1:7" s="2" customFormat="1" ht="45" customHeight="1">
      <c r="A107" s="171"/>
      <c r="B107" s="205" t="s">
        <v>296</v>
      </c>
      <c r="C107" s="206"/>
      <c r="D107" s="202" t="s">
        <v>298</v>
      </c>
      <c r="E107" s="203"/>
      <c r="F107" s="204"/>
      <c r="G107" s="92" t="s">
        <v>141</v>
      </c>
    </row>
    <row r="108" spans="1:7" ht="30" customHeight="1">
      <c r="A108" s="178"/>
      <c r="B108" s="205" t="s">
        <v>129</v>
      </c>
      <c r="C108" s="260"/>
      <c r="D108" s="207" t="s">
        <v>294</v>
      </c>
      <c r="E108" s="208"/>
      <c r="F108" s="209"/>
      <c r="G108" s="168"/>
    </row>
    <row r="109" spans="1:7" ht="15" customHeight="1">
      <c r="A109" s="178"/>
      <c r="B109" s="158" t="s">
        <v>37</v>
      </c>
      <c r="C109" s="11"/>
      <c r="D109" s="135"/>
      <c r="E109" s="135"/>
      <c r="F109" s="135"/>
      <c r="G109" s="54"/>
    </row>
    <row r="110" spans="1:7" s="2" customFormat="1" ht="40.5" customHeight="1">
      <c r="A110" s="171"/>
      <c r="B110" s="200" t="s">
        <v>133</v>
      </c>
      <c r="C110" s="206"/>
      <c r="D110" s="202" t="s">
        <v>298</v>
      </c>
      <c r="E110" s="203"/>
      <c r="F110" s="204"/>
      <c r="G110" s="105" t="s">
        <v>276</v>
      </c>
    </row>
    <row r="111" spans="1:7" ht="30" customHeight="1" thickBot="1">
      <c r="A111" s="179"/>
      <c r="B111" s="245" t="s">
        <v>129</v>
      </c>
      <c r="C111" s="246"/>
      <c r="D111" s="247" t="s">
        <v>294</v>
      </c>
      <c r="E111" s="248"/>
      <c r="F111" s="249"/>
      <c r="G111" s="180"/>
    </row>
    <row r="112" spans="1:7" ht="18" customHeight="1" thickBot="1">
      <c r="A112" s="256" t="s">
        <v>142</v>
      </c>
      <c r="B112" s="257"/>
      <c r="C112" s="257"/>
      <c r="D112" s="150"/>
      <c r="E112" s="150"/>
      <c r="F112" s="150"/>
      <c r="G112" s="106"/>
    </row>
    <row r="113" spans="1:7" ht="15" customHeight="1">
      <c r="A113" s="177"/>
      <c r="B113" s="12" t="s">
        <v>8</v>
      </c>
      <c r="C113" s="167"/>
      <c r="D113" s="136"/>
      <c r="E113" s="136"/>
      <c r="F113" s="136"/>
      <c r="G113" s="107"/>
    </row>
    <row r="114" spans="1:7" ht="15" customHeight="1">
      <c r="A114" s="178"/>
      <c r="B114" s="210" t="s">
        <v>211</v>
      </c>
      <c r="C114" s="211"/>
      <c r="D114" s="218">
        <v>2</v>
      </c>
      <c r="E114" s="219"/>
      <c r="F114" s="220"/>
      <c r="G114" s="212" t="s">
        <v>219</v>
      </c>
    </row>
    <row r="115" spans="1:7" ht="15" customHeight="1">
      <c r="A115" s="178"/>
      <c r="B115" s="210" t="s">
        <v>212</v>
      </c>
      <c r="C115" s="211"/>
      <c r="D115" s="218" t="s">
        <v>289</v>
      </c>
      <c r="E115" s="219"/>
      <c r="F115" s="220"/>
      <c r="G115" s="213"/>
    </row>
    <row r="116" spans="1:7" ht="26.25" customHeight="1">
      <c r="A116" s="178"/>
      <c r="B116" s="210" t="s">
        <v>216</v>
      </c>
      <c r="C116" s="211"/>
      <c r="D116" s="221">
        <v>16055</v>
      </c>
      <c r="E116" s="222"/>
      <c r="F116" s="223"/>
      <c r="G116" s="213"/>
    </row>
    <row r="117" spans="1:7" ht="15" customHeight="1">
      <c r="A117" s="178"/>
      <c r="B117" s="210" t="s">
        <v>213</v>
      </c>
      <c r="C117" s="211"/>
      <c r="D117" s="224" t="s">
        <v>214</v>
      </c>
      <c r="E117" s="225"/>
      <c r="F117" s="226"/>
      <c r="G117" s="214"/>
    </row>
    <row r="118" spans="1:7" ht="42" customHeight="1">
      <c r="A118" s="178"/>
      <c r="B118" s="210" t="s">
        <v>217</v>
      </c>
      <c r="C118" s="211"/>
      <c r="D118" s="224">
        <v>161.9</v>
      </c>
      <c r="E118" s="225"/>
      <c r="F118" s="226"/>
      <c r="G118" s="108" t="s">
        <v>220</v>
      </c>
    </row>
    <row r="119" spans="1:7" ht="57" customHeight="1">
      <c r="A119" s="178"/>
      <c r="B119" s="210" t="s">
        <v>215</v>
      </c>
      <c r="C119" s="211"/>
      <c r="D119" s="207" t="s">
        <v>294</v>
      </c>
      <c r="E119" s="208"/>
      <c r="F119" s="209"/>
      <c r="G119" s="108" t="s">
        <v>221</v>
      </c>
    </row>
    <row r="120" spans="1:7" ht="15" customHeight="1">
      <c r="A120" s="178"/>
      <c r="B120" s="13" t="s">
        <v>9</v>
      </c>
      <c r="C120" s="159"/>
      <c r="D120" s="140"/>
      <c r="E120" s="140"/>
      <c r="F120" s="140"/>
      <c r="G120" s="102"/>
    </row>
    <row r="121" spans="1:7" ht="15" customHeight="1">
      <c r="A121" s="181"/>
      <c r="B121" s="210" t="s">
        <v>218</v>
      </c>
      <c r="C121" s="211"/>
      <c r="D121" s="239" t="s">
        <v>285</v>
      </c>
      <c r="E121" s="240"/>
      <c r="F121" s="241"/>
      <c r="G121" s="182" t="s">
        <v>248</v>
      </c>
    </row>
    <row r="122" spans="1:7" ht="15" customHeight="1" thickBot="1">
      <c r="A122" s="183"/>
      <c r="B122" s="268" t="s">
        <v>129</v>
      </c>
      <c r="C122" s="269"/>
      <c r="D122" s="247" t="s">
        <v>299</v>
      </c>
      <c r="E122" s="248"/>
      <c r="F122" s="249"/>
      <c r="G122" s="184" t="s">
        <v>248</v>
      </c>
    </row>
    <row r="123" spans="1:7" ht="18" customHeight="1">
      <c r="A123" s="266" t="s">
        <v>134</v>
      </c>
      <c r="B123" s="266"/>
      <c r="C123" s="266"/>
      <c r="D123" s="185"/>
      <c r="E123" s="185"/>
      <c r="F123" s="185"/>
      <c r="G123" s="109"/>
    </row>
    <row r="124" spans="1:7" ht="29.25" customHeight="1">
      <c r="A124" s="186"/>
      <c r="B124" s="267" t="s">
        <v>303</v>
      </c>
      <c r="C124" s="267"/>
      <c r="D124" s="267"/>
      <c r="E124" s="267"/>
      <c r="F124" s="267"/>
      <c r="G124" s="110"/>
    </row>
    <row r="125" spans="1:7" ht="29.25" customHeight="1">
      <c r="A125" s="186"/>
      <c r="B125" s="265" t="s">
        <v>147</v>
      </c>
      <c r="C125" s="265"/>
      <c r="D125" s="265"/>
      <c r="E125" s="265"/>
      <c r="F125" s="265"/>
      <c r="G125" s="110"/>
    </row>
    <row r="126" spans="1:7" ht="36.75" customHeight="1">
      <c r="A126" s="186"/>
      <c r="B126" s="265" t="s">
        <v>146</v>
      </c>
      <c r="C126" s="265"/>
      <c r="D126" s="265"/>
      <c r="E126" s="265"/>
      <c r="F126" s="265"/>
      <c r="G126" s="110"/>
    </row>
    <row r="127" spans="1:6" ht="45" customHeight="1">
      <c r="A127" s="186"/>
      <c r="B127" s="265" t="s">
        <v>210</v>
      </c>
      <c r="C127" s="265"/>
      <c r="D127" s="265"/>
      <c r="E127" s="265"/>
      <c r="F127" s="265"/>
    </row>
    <row r="128" spans="1:6" ht="46.5" customHeight="1">
      <c r="A128" s="186"/>
      <c r="B128" s="199" t="s">
        <v>277</v>
      </c>
      <c r="C128" s="199"/>
      <c r="D128" s="199"/>
      <c r="E128" s="199"/>
      <c r="F128" s="199"/>
    </row>
  </sheetData>
  <sheetProtection/>
  <mergeCells count="207">
    <mergeCell ref="A12:C12"/>
    <mergeCell ref="B16:C16"/>
    <mergeCell ref="B9:C9"/>
    <mergeCell ref="D9:F9"/>
    <mergeCell ref="D14:F14"/>
    <mergeCell ref="G97:G98"/>
    <mergeCell ref="A3:A5"/>
    <mergeCell ref="B3:C5"/>
    <mergeCell ref="D3:F5"/>
    <mergeCell ref="G3:G5"/>
    <mergeCell ref="D15:F15"/>
    <mergeCell ref="B10:C10"/>
    <mergeCell ref="B13:C13"/>
    <mergeCell ref="D13:F13"/>
    <mergeCell ref="B14:C14"/>
    <mergeCell ref="A6:C6"/>
    <mergeCell ref="B7:C7"/>
    <mergeCell ref="D7:F7"/>
    <mergeCell ref="B8:C8"/>
    <mergeCell ref="B11:C11"/>
    <mergeCell ref="D11:F11"/>
    <mergeCell ref="D10:F10"/>
    <mergeCell ref="D18:F18"/>
    <mergeCell ref="B15:C15"/>
    <mergeCell ref="B21:C21"/>
    <mergeCell ref="E21:F21"/>
    <mergeCell ref="D16:F16"/>
    <mergeCell ref="B17:C17"/>
    <mergeCell ref="D17:F17"/>
    <mergeCell ref="B19:C19"/>
    <mergeCell ref="D19:F19"/>
    <mergeCell ref="B18:C18"/>
    <mergeCell ref="B22:C22"/>
    <mergeCell ref="D22:F22"/>
    <mergeCell ref="B20:C20"/>
    <mergeCell ref="D20:F20"/>
    <mergeCell ref="B23:C23"/>
    <mergeCell ref="D23:F23"/>
    <mergeCell ref="B24:C24"/>
    <mergeCell ref="D24:F24"/>
    <mergeCell ref="B28:C28"/>
    <mergeCell ref="B29:C29"/>
    <mergeCell ref="D29:F29"/>
    <mergeCell ref="A25:C25"/>
    <mergeCell ref="B26:C26"/>
    <mergeCell ref="B30:C30"/>
    <mergeCell ref="D30:F30"/>
    <mergeCell ref="B32:C32"/>
    <mergeCell ref="D32:F32"/>
    <mergeCell ref="B31:C31"/>
    <mergeCell ref="B27:C27"/>
    <mergeCell ref="D27:F27"/>
    <mergeCell ref="B33:C33"/>
    <mergeCell ref="D33:F33"/>
    <mergeCell ref="B35:C35"/>
    <mergeCell ref="D35:F35"/>
    <mergeCell ref="B34:C34"/>
    <mergeCell ref="D34:F34"/>
    <mergeCell ref="B49:C49"/>
    <mergeCell ref="B36:C36"/>
    <mergeCell ref="B37:C37"/>
    <mergeCell ref="D37:F37"/>
    <mergeCell ref="B48:C48"/>
    <mergeCell ref="B45:C45"/>
    <mergeCell ref="B46:C46"/>
    <mergeCell ref="B47:C47"/>
    <mergeCell ref="B41:C41"/>
    <mergeCell ref="D41:F41"/>
    <mergeCell ref="B38:C38"/>
    <mergeCell ref="D38:F38"/>
    <mergeCell ref="B39:C39"/>
    <mergeCell ref="B42:C42"/>
    <mergeCell ref="D42:F42"/>
    <mergeCell ref="B44:C44"/>
    <mergeCell ref="D44:F44"/>
    <mergeCell ref="B40:C40"/>
    <mergeCell ref="B58:C58"/>
    <mergeCell ref="D58:F58"/>
    <mergeCell ref="B50:C50"/>
    <mergeCell ref="D50:F50"/>
    <mergeCell ref="B51:C51"/>
    <mergeCell ref="D51:F51"/>
    <mergeCell ref="B52:C52"/>
    <mergeCell ref="D52:F52"/>
    <mergeCell ref="B53:C53"/>
    <mergeCell ref="B54:C54"/>
    <mergeCell ref="D54:F54"/>
    <mergeCell ref="B55:C55"/>
    <mergeCell ref="B56:C56"/>
    <mergeCell ref="D56:F56"/>
    <mergeCell ref="B57:C57"/>
    <mergeCell ref="D57:F57"/>
    <mergeCell ref="B59:C59"/>
    <mergeCell ref="B60:C60"/>
    <mergeCell ref="D60:F60"/>
    <mergeCell ref="A61:C61"/>
    <mergeCell ref="B63:C63"/>
    <mergeCell ref="D63:F63"/>
    <mergeCell ref="B65:C65"/>
    <mergeCell ref="D65:F65"/>
    <mergeCell ref="B71:C71"/>
    <mergeCell ref="D71:F71"/>
    <mergeCell ref="B70:C70"/>
    <mergeCell ref="D70:F70"/>
    <mergeCell ref="D67:F67"/>
    <mergeCell ref="B75:C75"/>
    <mergeCell ref="D75:F75"/>
    <mergeCell ref="G63:G65"/>
    <mergeCell ref="B64:C64"/>
    <mergeCell ref="B67:C67"/>
    <mergeCell ref="B73:C73"/>
    <mergeCell ref="D73:F73"/>
    <mergeCell ref="G73:G74"/>
    <mergeCell ref="B74:C74"/>
    <mergeCell ref="B68:C68"/>
    <mergeCell ref="B76:C76"/>
    <mergeCell ref="D76:F76"/>
    <mergeCell ref="B77:C77"/>
    <mergeCell ref="D77:F77"/>
    <mergeCell ref="B87:C87"/>
    <mergeCell ref="D87:F87"/>
    <mergeCell ref="B78:C78"/>
    <mergeCell ref="D78:F78"/>
    <mergeCell ref="B79:C79"/>
    <mergeCell ref="D79:F79"/>
    <mergeCell ref="B80:C80"/>
    <mergeCell ref="D80:F80"/>
    <mergeCell ref="B81:C81"/>
    <mergeCell ref="D81:F81"/>
    <mergeCell ref="B83:C83"/>
    <mergeCell ref="D83:F83"/>
    <mergeCell ref="B125:F125"/>
    <mergeCell ref="B127:F127"/>
    <mergeCell ref="A123:C123"/>
    <mergeCell ref="B124:F124"/>
    <mergeCell ref="B126:F126"/>
    <mergeCell ref="B114:C114"/>
    <mergeCell ref="D121:F121"/>
    <mergeCell ref="B118:C118"/>
    <mergeCell ref="B122:C122"/>
    <mergeCell ref="D122:F122"/>
    <mergeCell ref="B95:C95"/>
    <mergeCell ref="D95:F95"/>
    <mergeCell ref="B96:C96"/>
    <mergeCell ref="D96:F96"/>
    <mergeCell ref="B84:C84"/>
    <mergeCell ref="D84:F84"/>
    <mergeCell ref="B85:C85"/>
    <mergeCell ref="D85:F85"/>
    <mergeCell ref="B107:C107"/>
    <mergeCell ref="D107:F107"/>
    <mergeCell ref="B108:C108"/>
    <mergeCell ref="D108:F108"/>
    <mergeCell ref="B110:C110"/>
    <mergeCell ref="D111:F111"/>
    <mergeCell ref="B111:C111"/>
    <mergeCell ref="D110:F110"/>
    <mergeCell ref="B105:C105"/>
    <mergeCell ref="B121:C121"/>
    <mergeCell ref="A112:C112"/>
    <mergeCell ref="A100:C100"/>
    <mergeCell ref="B119:C119"/>
    <mergeCell ref="D119:F119"/>
    <mergeCell ref="D105:F105"/>
    <mergeCell ref="B102:C102"/>
    <mergeCell ref="D118:F118"/>
    <mergeCell ref="B103:C103"/>
    <mergeCell ref="B98:C98"/>
    <mergeCell ref="D98:F98"/>
    <mergeCell ref="B99:C99"/>
    <mergeCell ref="D99:F99"/>
    <mergeCell ref="D28:F28"/>
    <mergeCell ref="D39:F40"/>
    <mergeCell ref="B88:C88"/>
    <mergeCell ref="B97:C97"/>
    <mergeCell ref="D97:F97"/>
    <mergeCell ref="B94:C94"/>
    <mergeCell ref="G39:G40"/>
    <mergeCell ref="D45:F48"/>
    <mergeCell ref="G45:G48"/>
    <mergeCell ref="G17:G19"/>
    <mergeCell ref="G84:G85"/>
    <mergeCell ref="D88:F88"/>
    <mergeCell ref="D74:F74"/>
    <mergeCell ref="D68:F68"/>
    <mergeCell ref="D64:F64"/>
    <mergeCell ref="D53:F53"/>
    <mergeCell ref="G114:G117"/>
    <mergeCell ref="D102:F102"/>
    <mergeCell ref="D94:F94"/>
    <mergeCell ref="D103:F103"/>
    <mergeCell ref="B116:C116"/>
    <mergeCell ref="B117:C117"/>
    <mergeCell ref="D114:F114"/>
    <mergeCell ref="D115:F115"/>
    <mergeCell ref="D116:F116"/>
    <mergeCell ref="D117:F117"/>
    <mergeCell ref="B128:F128"/>
    <mergeCell ref="B104:C104"/>
    <mergeCell ref="D104:F104"/>
    <mergeCell ref="B89:C89"/>
    <mergeCell ref="D89:F89"/>
    <mergeCell ref="B91:C91"/>
    <mergeCell ref="D91:F91"/>
    <mergeCell ref="B92:C92"/>
    <mergeCell ref="D92:F92"/>
    <mergeCell ref="B115:C115"/>
  </mergeCells>
  <printOptions/>
  <pageMargins left="0.75" right="0.75" top="1" bottom="1" header="0.5" footer="0.5"/>
  <pageSetup fitToHeight="5"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31" sqref="B31"/>
    </sheetView>
  </sheetViews>
  <sheetFormatPr defaultColWidth="9.33203125" defaultRowHeight="10.5"/>
  <cols>
    <col min="1" max="1" width="32.5" style="0" customWidth="1"/>
    <col min="2" max="2" width="12.5" style="48" customWidth="1"/>
    <col min="3" max="3" width="15.33203125" style="48" customWidth="1"/>
    <col min="4" max="10" width="12.5" style="48" customWidth="1"/>
    <col min="11" max="11" width="12.5" style="0" customWidth="1"/>
  </cols>
  <sheetData>
    <row r="1" spans="1:10" ht="15">
      <c r="A1" s="51" t="s">
        <v>183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3.5">
      <c r="A2" s="52" t="s">
        <v>209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ht="39">
      <c r="A3" s="49" t="s">
        <v>168</v>
      </c>
      <c r="B3" s="49" t="s">
        <v>204</v>
      </c>
      <c r="C3" s="50" t="s">
        <v>202</v>
      </c>
      <c r="D3" s="50" t="s">
        <v>205</v>
      </c>
      <c r="E3" s="50" t="s">
        <v>170</v>
      </c>
      <c r="F3" s="50" t="s">
        <v>206</v>
      </c>
      <c r="G3" s="50" t="s">
        <v>207</v>
      </c>
      <c r="H3" s="50" t="s">
        <v>279</v>
      </c>
      <c r="I3" s="50" t="s">
        <v>208</v>
      </c>
      <c r="J3" s="50" t="s">
        <v>203</v>
      </c>
      <c r="K3" s="50" t="s">
        <v>222</v>
      </c>
    </row>
    <row r="4" spans="1:11" ht="12">
      <c r="A4" s="55" t="s">
        <v>184</v>
      </c>
      <c r="B4" s="113">
        <v>10587.8081</v>
      </c>
      <c r="C4" s="114" t="s">
        <v>227</v>
      </c>
      <c r="D4" s="115">
        <v>95294.7728</v>
      </c>
      <c r="E4" s="116">
        <v>1</v>
      </c>
      <c r="F4" s="113">
        <v>0</v>
      </c>
      <c r="G4" s="115">
        <v>0</v>
      </c>
      <c r="H4" s="117">
        <v>1</v>
      </c>
      <c r="I4" s="117">
        <v>200</v>
      </c>
      <c r="J4" s="118">
        <f>B4/200</f>
        <v>52.939040500000004</v>
      </c>
      <c r="K4" s="117">
        <v>0.75</v>
      </c>
    </row>
    <row r="5" spans="1:11" ht="12">
      <c r="A5" s="55" t="s">
        <v>185</v>
      </c>
      <c r="B5" s="113">
        <v>17877.75845</v>
      </c>
      <c r="C5" s="114" t="s">
        <v>227</v>
      </c>
      <c r="D5" s="115">
        <v>71514.5232</v>
      </c>
      <c r="E5" s="116">
        <v>1</v>
      </c>
      <c r="F5" s="113">
        <v>2183.5726</v>
      </c>
      <c r="G5" s="115">
        <v>0</v>
      </c>
      <c r="H5" s="117">
        <v>0</v>
      </c>
      <c r="I5" s="117" t="s">
        <v>240</v>
      </c>
      <c r="J5" s="117">
        <v>0</v>
      </c>
      <c r="K5" s="117">
        <v>0.75</v>
      </c>
    </row>
    <row r="6" spans="1:11" ht="12">
      <c r="A6" s="55" t="s">
        <v>186</v>
      </c>
      <c r="B6" s="113">
        <v>17877.75845</v>
      </c>
      <c r="C6" s="114" t="s">
        <v>227</v>
      </c>
      <c r="D6" s="115">
        <v>71514.5232</v>
      </c>
      <c r="E6" s="116">
        <v>1</v>
      </c>
      <c r="F6" s="113">
        <v>2183.5726</v>
      </c>
      <c r="G6" s="115">
        <v>0</v>
      </c>
      <c r="H6" s="117">
        <v>0</v>
      </c>
      <c r="I6" s="117" t="s">
        <v>240</v>
      </c>
      <c r="J6" s="117">
        <v>0</v>
      </c>
      <c r="K6" s="117">
        <v>0.75</v>
      </c>
    </row>
    <row r="7" spans="1:11" ht="12">
      <c r="A7" s="55" t="s">
        <v>187</v>
      </c>
      <c r="B7" s="113">
        <v>17877.75845</v>
      </c>
      <c r="C7" s="114" t="s">
        <v>227</v>
      </c>
      <c r="D7" s="115">
        <v>71514.5232</v>
      </c>
      <c r="E7" s="116">
        <v>1</v>
      </c>
      <c r="F7" s="113">
        <v>2183.5726</v>
      </c>
      <c r="G7" s="115">
        <v>0</v>
      </c>
      <c r="H7" s="117">
        <v>0</v>
      </c>
      <c r="I7" s="117" t="s">
        <v>240</v>
      </c>
      <c r="J7" s="117">
        <v>0</v>
      </c>
      <c r="K7" s="117">
        <v>0.75</v>
      </c>
    </row>
    <row r="8" spans="1:11" ht="12">
      <c r="A8" s="55" t="s">
        <v>188</v>
      </c>
      <c r="B8" s="113">
        <v>10587.8081</v>
      </c>
      <c r="C8" s="114" t="s">
        <v>227</v>
      </c>
      <c r="D8" s="115">
        <v>95294.7728</v>
      </c>
      <c r="E8" s="116">
        <v>1</v>
      </c>
      <c r="F8" s="113">
        <v>0</v>
      </c>
      <c r="G8" s="115">
        <v>0</v>
      </c>
      <c r="H8" s="117">
        <v>1</v>
      </c>
      <c r="I8" s="117">
        <v>200</v>
      </c>
      <c r="J8" s="118">
        <f aca="true" t="shared" si="0" ref="J8:J21">B8/200</f>
        <v>52.939040500000004</v>
      </c>
      <c r="K8" s="117">
        <v>0.75</v>
      </c>
    </row>
    <row r="9" spans="1:11" ht="12">
      <c r="A9" s="55" t="s">
        <v>189</v>
      </c>
      <c r="B9" s="113">
        <v>10587.8081</v>
      </c>
      <c r="C9" s="114" t="s">
        <v>227</v>
      </c>
      <c r="D9" s="115">
        <v>95294.7728</v>
      </c>
      <c r="E9" s="116">
        <v>1</v>
      </c>
      <c r="F9" s="113">
        <v>0</v>
      </c>
      <c r="G9" s="115">
        <v>0</v>
      </c>
      <c r="H9" s="117">
        <v>1</v>
      </c>
      <c r="I9" s="117">
        <v>200</v>
      </c>
      <c r="J9" s="118">
        <f t="shared" si="0"/>
        <v>52.939040500000004</v>
      </c>
      <c r="K9" s="117">
        <v>0.75</v>
      </c>
    </row>
    <row r="10" spans="1:11" ht="12">
      <c r="A10" s="55" t="s">
        <v>190</v>
      </c>
      <c r="B10" s="113">
        <v>2232.0151</v>
      </c>
      <c r="C10" s="114" t="s">
        <v>227</v>
      </c>
      <c r="D10" s="115">
        <v>20088.9564</v>
      </c>
      <c r="E10" s="116">
        <v>1</v>
      </c>
      <c r="F10" s="113">
        <v>1473.9438</v>
      </c>
      <c r="G10" s="115">
        <v>702.7392000000001</v>
      </c>
      <c r="H10" s="117">
        <v>1</v>
      </c>
      <c r="I10" s="117">
        <v>200</v>
      </c>
      <c r="J10" s="118">
        <f t="shared" si="0"/>
        <v>11.1600755</v>
      </c>
      <c r="K10" s="117">
        <v>0.75</v>
      </c>
    </row>
    <row r="11" spans="1:11" ht="12">
      <c r="A11" s="55" t="s">
        <v>191</v>
      </c>
      <c r="B11" s="113">
        <v>1413.0139</v>
      </c>
      <c r="C11" s="114" t="s">
        <v>227</v>
      </c>
      <c r="D11" s="115">
        <v>12718.025599999999</v>
      </c>
      <c r="E11" s="116">
        <v>1</v>
      </c>
      <c r="F11" s="113">
        <v>982.6292000000001</v>
      </c>
      <c r="G11" s="115">
        <v>468.49280000000005</v>
      </c>
      <c r="H11" s="117">
        <v>1</v>
      </c>
      <c r="I11" s="117">
        <v>200</v>
      </c>
      <c r="J11" s="118">
        <f t="shared" si="0"/>
        <v>7.0650695</v>
      </c>
      <c r="K11" s="117">
        <v>0.75</v>
      </c>
    </row>
    <row r="12" spans="1:11" ht="12">
      <c r="A12" s="55" t="s">
        <v>192</v>
      </c>
      <c r="B12" s="113">
        <v>2232.0151</v>
      </c>
      <c r="C12" s="114" t="s">
        <v>227</v>
      </c>
      <c r="D12" s="115">
        <v>20088.9564</v>
      </c>
      <c r="E12" s="116">
        <v>1</v>
      </c>
      <c r="F12" s="113">
        <v>1473.9438</v>
      </c>
      <c r="G12" s="115">
        <v>702.7392000000001</v>
      </c>
      <c r="H12" s="117">
        <v>1</v>
      </c>
      <c r="I12" s="117">
        <v>200</v>
      </c>
      <c r="J12" s="118">
        <f t="shared" si="0"/>
        <v>11.1600755</v>
      </c>
      <c r="K12" s="117">
        <v>0.75</v>
      </c>
    </row>
    <row r="13" spans="1:11" ht="12">
      <c r="A13" s="55" t="s">
        <v>193</v>
      </c>
      <c r="B13" s="113">
        <v>1412.90625</v>
      </c>
      <c r="C13" s="114" t="s">
        <v>227</v>
      </c>
      <c r="D13" s="115">
        <v>12716.966</v>
      </c>
      <c r="E13" s="116">
        <v>1</v>
      </c>
      <c r="F13" s="113">
        <v>982.6292000000001</v>
      </c>
      <c r="G13" s="115">
        <v>468.49280000000005</v>
      </c>
      <c r="H13" s="117">
        <v>1</v>
      </c>
      <c r="I13" s="117">
        <v>200</v>
      </c>
      <c r="J13" s="118">
        <f t="shared" si="0"/>
        <v>7.06453125</v>
      </c>
      <c r="K13" s="117">
        <v>0.75</v>
      </c>
    </row>
    <row r="14" spans="1:11" ht="12">
      <c r="A14" s="55" t="s">
        <v>194</v>
      </c>
      <c r="B14" s="113">
        <v>2232.0151</v>
      </c>
      <c r="C14" s="114" t="s">
        <v>227</v>
      </c>
      <c r="D14" s="115">
        <v>20088.9564</v>
      </c>
      <c r="E14" s="116">
        <v>1</v>
      </c>
      <c r="F14" s="113">
        <v>1473.9438</v>
      </c>
      <c r="G14" s="115">
        <v>702.7392000000001</v>
      </c>
      <c r="H14" s="117">
        <v>1</v>
      </c>
      <c r="I14" s="117">
        <v>200</v>
      </c>
      <c r="J14" s="118">
        <f t="shared" si="0"/>
        <v>11.1600755</v>
      </c>
      <c r="K14" s="117">
        <v>0.75</v>
      </c>
    </row>
    <row r="15" spans="1:11" ht="12">
      <c r="A15" s="55" t="s">
        <v>195</v>
      </c>
      <c r="B15" s="113">
        <v>1413.0139</v>
      </c>
      <c r="C15" s="114" t="s">
        <v>227</v>
      </c>
      <c r="D15" s="115">
        <v>12718.025599999999</v>
      </c>
      <c r="E15" s="116">
        <v>1</v>
      </c>
      <c r="F15" s="113">
        <v>982.6292000000001</v>
      </c>
      <c r="G15" s="115">
        <v>468.49280000000005</v>
      </c>
      <c r="H15" s="117">
        <v>1</v>
      </c>
      <c r="I15" s="117">
        <v>200</v>
      </c>
      <c r="J15" s="118">
        <f t="shared" si="0"/>
        <v>7.0650695</v>
      </c>
      <c r="K15" s="117">
        <v>0.75</v>
      </c>
    </row>
    <row r="16" spans="1:11" ht="12">
      <c r="A16" s="55" t="s">
        <v>196</v>
      </c>
      <c r="B16" s="113">
        <v>2232.0151</v>
      </c>
      <c r="C16" s="114" t="s">
        <v>227</v>
      </c>
      <c r="D16" s="115">
        <v>20088.9564</v>
      </c>
      <c r="E16" s="116">
        <v>1</v>
      </c>
      <c r="F16" s="113">
        <v>1473.9438</v>
      </c>
      <c r="G16" s="115">
        <v>702.7392000000001</v>
      </c>
      <c r="H16" s="117">
        <v>1</v>
      </c>
      <c r="I16" s="117">
        <v>200</v>
      </c>
      <c r="J16" s="118">
        <f t="shared" si="0"/>
        <v>11.1600755</v>
      </c>
      <c r="K16" s="117">
        <v>0.75</v>
      </c>
    </row>
    <row r="17" spans="1:11" ht="12">
      <c r="A17" s="55" t="s">
        <v>197</v>
      </c>
      <c r="B17" s="113">
        <v>1412.90625</v>
      </c>
      <c r="C17" s="114" t="s">
        <v>227</v>
      </c>
      <c r="D17" s="115">
        <v>12716.966</v>
      </c>
      <c r="E17" s="116">
        <v>1</v>
      </c>
      <c r="F17" s="113">
        <v>982.6292000000001</v>
      </c>
      <c r="G17" s="115">
        <v>468.49280000000005</v>
      </c>
      <c r="H17" s="117">
        <v>1</v>
      </c>
      <c r="I17" s="117">
        <v>200</v>
      </c>
      <c r="J17" s="118">
        <f t="shared" si="0"/>
        <v>7.06453125</v>
      </c>
      <c r="K17" s="117">
        <v>0.75</v>
      </c>
    </row>
    <row r="18" spans="1:11" ht="12">
      <c r="A18" s="55" t="s">
        <v>198</v>
      </c>
      <c r="B18" s="113">
        <v>2232.0151</v>
      </c>
      <c r="C18" s="114" t="s">
        <v>227</v>
      </c>
      <c r="D18" s="115">
        <v>20088.9564</v>
      </c>
      <c r="E18" s="116">
        <v>1</v>
      </c>
      <c r="F18" s="113">
        <v>1473.9438</v>
      </c>
      <c r="G18" s="115">
        <v>702.7392000000001</v>
      </c>
      <c r="H18" s="117">
        <v>1</v>
      </c>
      <c r="I18" s="117">
        <v>200</v>
      </c>
      <c r="J18" s="118">
        <f t="shared" si="0"/>
        <v>11.1600755</v>
      </c>
      <c r="K18" s="117">
        <v>0.75</v>
      </c>
    </row>
    <row r="19" spans="1:11" ht="12">
      <c r="A19" s="55" t="s">
        <v>199</v>
      </c>
      <c r="B19" s="113">
        <v>1413.0139</v>
      </c>
      <c r="C19" s="114" t="s">
        <v>227</v>
      </c>
      <c r="D19" s="115">
        <v>12718.025599999999</v>
      </c>
      <c r="E19" s="116">
        <v>1</v>
      </c>
      <c r="F19" s="113">
        <v>982.6292000000001</v>
      </c>
      <c r="G19" s="115">
        <v>468.49280000000005</v>
      </c>
      <c r="H19" s="117">
        <v>1</v>
      </c>
      <c r="I19" s="117">
        <v>200</v>
      </c>
      <c r="J19" s="118">
        <f t="shared" si="0"/>
        <v>7.0650695</v>
      </c>
      <c r="K19" s="117">
        <v>0.75</v>
      </c>
    </row>
    <row r="20" spans="1:11" ht="12">
      <c r="A20" s="55" t="s">
        <v>200</v>
      </c>
      <c r="B20" s="113">
        <v>2232.0151</v>
      </c>
      <c r="C20" s="114" t="s">
        <v>227</v>
      </c>
      <c r="D20" s="115">
        <v>20088.9564</v>
      </c>
      <c r="E20" s="116">
        <v>1</v>
      </c>
      <c r="F20" s="113">
        <v>1473.9438</v>
      </c>
      <c r="G20" s="115">
        <v>702.7392000000001</v>
      </c>
      <c r="H20" s="117">
        <v>1</v>
      </c>
      <c r="I20" s="117">
        <v>200</v>
      </c>
      <c r="J20" s="118">
        <f t="shared" si="0"/>
        <v>11.1600755</v>
      </c>
      <c r="K20" s="117">
        <v>0.75</v>
      </c>
    </row>
    <row r="21" spans="1:11" ht="12">
      <c r="A21" s="55" t="s">
        <v>201</v>
      </c>
      <c r="B21" s="113">
        <v>1412.90625</v>
      </c>
      <c r="C21" s="114" t="s">
        <v>227</v>
      </c>
      <c r="D21" s="115">
        <v>12716.966</v>
      </c>
      <c r="E21" s="116">
        <v>1</v>
      </c>
      <c r="F21" s="113">
        <v>982.6292000000001</v>
      </c>
      <c r="G21" s="115">
        <v>468.49280000000005</v>
      </c>
      <c r="H21" s="117">
        <v>1</v>
      </c>
      <c r="I21" s="117">
        <v>200</v>
      </c>
      <c r="J21" s="118">
        <f t="shared" si="0"/>
        <v>7.06453125</v>
      </c>
      <c r="K21" s="117">
        <v>0.75</v>
      </c>
    </row>
    <row r="22" spans="1:11" ht="14.25">
      <c r="A22" s="55" t="s">
        <v>224</v>
      </c>
      <c r="B22" s="119">
        <f>SUM(B4,B8:B21)</f>
        <v>53633.275349999974</v>
      </c>
      <c r="C22" s="120"/>
      <c r="D22" s="119">
        <f>SUM(D4:D21)</f>
        <v>697266.6012000004</v>
      </c>
      <c r="E22" s="120"/>
      <c r="F22" s="119">
        <f>SUM(F4:F21)</f>
        <v>21290.1558</v>
      </c>
      <c r="G22" s="119">
        <f>SUM(G4:G21)</f>
        <v>7027.392000000001</v>
      </c>
      <c r="H22" s="121"/>
      <c r="I22" s="121"/>
      <c r="J22" s="122">
        <f>SUM(J4:J21)</f>
        <v>268.16637675</v>
      </c>
      <c r="K22" s="121"/>
    </row>
    <row r="23" spans="1:11" ht="12.75">
      <c r="A23" s="55" t="s">
        <v>223</v>
      </c>
      <c r="B23" s="112"/>
      <c r="C23" s="112"/>
      <c r="D23" s="112"/>
      <c r="E23" s="112"/>
      <c r="F23" s="112"/>
      <c r="G23" s="112"/>
      <c r="H23" s="111">
        <v>1</v>
      </c>
      <c r="I23" s="111">
        <v>200</v>
      </c>
      <c r="J23" s="112"/>
      <c r="K23" s="111"/>
    </row>
    <row r="24" ht="14.25">
      <c r="A24" s="56" t="s">
        <v>225</v>
      </c>
    </row>
    <row r="25" ht="14.25">
      <c r="A25" s="56" t="s">
        <v>278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21" sqref="A21"/>
    </sheetView>
  </sheetViews>
  <sheetFormatPr defaultColWidth="9.33203125" defaultRowHeight="10.5"/>
  <cols>
    <col min="1" max="1" width="28.16015625" style="20" customWidth="1"/>
    <col min="2" max="2" width="19.33203125" style="20" customWidth="1"/>
    <col min="3" max="3" width="12.16015625" style="20" customWidth="1"/>
    <col min="4" max="4" width="26.83203125" style="20" customWidth="1"/>
    <col min="5" max="5" width="22.5" style="20" customWidth="1"/>
    <col min="6" max="6" width="12.66015625" style="20" customWidth="1"/>
    <col min="7" max="8" width="12.5" style="20" customWidth="1"/>
    <col min="9" max="9" width="12.83203125" style="20" customWidth="1"/>
    <col min="10" max="11" width="12.5" style="20" customWidth="1"/>
    <col min="12" max="16384" width="9.33203125" style="20" customWidth="1"/>
  </cols>
  <sheetData>
    <row r="1" spans="1:11" ht="15">
      <c r="A1" s="16" t="s">
        <v>180</v>
      </c>
      <c r="B1" s="17"/>
      <c r="C1" s="17"/>
      <c r="D1" s="18"/>
      <c r="E1" s="18"/>
      <c r="F1" s="19"/>
      <c r="G1" s="19"/>
      <c r="H1" s="19"/>
      <c r="I1" s="19"/>
      <c r="J1" s="19"/>
      <c r="K1" s="19"/>
    </row>
    <row r="2" spans="1:11" ht="15">
      <c r="A2" s="16"/>
      <c r="B2" s="17"/>
      <c r="C2" s="17"/>
      <c r="D2" s="18"/>
      <c r="E2" s="18"/>
      <c r="F2" s="19"/>
      <c r="G2" s="19"/>
      <c r="H2" s="19"/>
      <c r="I2" s="19"/>
      <c r="J2" s="19"/>
      <c r="K2" s="19"/>
    </row>
    <row r="3" spans="1:11" ht="28.5" customHeight="1">
      <c r="A3" s="21"/>
      <c r="B3" s="21"/>
      <c r="C3" s="21"/>
      <c r="D3" s="21"/>
      <c r="E3" s="22" t="s">
        <v>165</v>
      </c>
      <c r="F3" s="347" t="s">
        <v>166</v>
      </c>
      <c r="G3" s="347"/>
      <c r="H3" s="348"/>
      <c r="I3" s="349" t="s">
        <v>167</v>
      </c>
      <c r="J3" s="347"/>
      <c r="K3" s="348"/>
    </row>
    <row r="4" spans="1:11" ht="45.75" customHeight="1">
      <c r="A4" s="23" t="s">
        <v>168</v>
      </c>
      <c r="B4" s="24" t="s">
        <v>169</v>
      </c>
      <c r="C4" s="25" t="s">
        <v>170</v>
      </c>
      <c r="D4" s="26" t="s">
        <v>171</v>
      </c>
      <c r="E4" s="27" t="s">
        <v>172</v>
      </c>
      <c r="F4" s="28" t="s">
        <v>173</v>
      </c>
      <c r="G4" s="29" t="s">
        <v>174</v>
      </c>
      <c r="H4" s="30" t="s">
        <v>175</v>
      </c>
      <c r="I4" s="28" t="s">
        <v>173</v>
      </c>
      <c r="J4" s="29" t="s">
        <v>174</v>
      </c>
      <c r="K4" s="30" t="s">
        <v>175</v>
      </c>
    </row>
    <row r="5" spans="1:11" ht="12.75">
      <c r="A5" s="57" t="s">
        <v>184</v>
      </c>
      <c r="B5" s="123">
        <v>10587.8081</v>
      </c>
      <c r="C5" s="31">
        <v>1</v>
      </c>
      <c r="D5" s="124" t="s">
        <v>177</v>
      </c>
      <c r="E5" s="32">
        <v>52.939040500000004</v>
      </c>
      <c r="F5" s="125">
        <v>1058.7808100000002</v>
      </c>
      <c r="G5" s="126">
        <v>899.9636885</v>
      </c>
      <c r="H5" s="126">
        <v>899.9636885</v>
      </c>
      <c r="I5" s="60">
        <f aca="true" t="shared" si="0" ref="I5:I20">F5/B5</f>
        <v>0.10000000000000002</v>
      </c>
      <c r="J5" s="60">
        <f aca="true" t="shared" si="1" ref="J5:J20">G5/B5</f>
        <v>0.08499999999999999</v>
      </c>
      <c r="K5" s="61">
        <f aca="true" t="shared" si="2" ref="K5:K20">H5/B5</f>
        <v>0.08499999999999999</v>
      </c>
    </row>
    <row r="6" spans="1:11" ht="12.75">
      <c r="A6" s="58" t="s">
        <v>188</v>
      </c>
      <c r="B6" s="127">
        <v>10587.8081</v>
      </c>
      <c r="C6" s="31">
        <v>1</v>
      </c>
      <c r="D6" s="128" t="s">
        <v>177</v>
      </c>
      <c r="E6" s="32">
        <v>52.939040500000004</v>
      </c>
      <c r="F6" s="125">
        <v>1058.7808100000002</v>
      </c>
      <c r="G6" s="126">
        <v>899.9636885</v>
      </c>
      <c r="H6" s="126">
        <v>899.9636885</v>
      </c>
      <c r="I6" s="60">
        <f t="shared" si="0"/>
        <v>0.10000000000000002</v>
      </c>
      <c r="J6" s="60">
        <f t="shared" si="1"/>
        <v>0.08499999999999999</v>
      </c>
      <c r="K6" s="61">
        <f t="shared" si="2"/>
        <v>0.08499999999999999</v>
      </c>
    </row>
    <row r="7" spans="1:11" ht="12.75">
      <c r="A7" s="58" t="s">
        <v>189</v>
      </c>
      <c r="B7" s="127">
        <v>10587.8081</v>
      </c>
      <c r="C7" s="31">
        <v>1</v>
      </c>
      <c r="D7" s="128" t="s">
        <v>177</v>
      </c>
      <c r="E7" s="32">
        <v>52.939040500000004</v>
      </c>
      <c r="F7" s="125">
        <v>1058.7808100000002</v>
      </c>
      <c r="G7" s="126">
        <v>899.9636885</v>
      </c>
      <c r="H7" s="126">
        <v>899.9636885</v>
      </c>
      <c r="I7" s="60">
        <f t="shared" si="0"/>
        <v>0.10000000000000002</v>
      </c>
      <c r="J7" s="60">
        <f t="shared" si="1"/>
        <v>0.08499999999999999</v>
      </c>
      <c r="K7" s="61">
        <f t="shared" si="2"/>
        <v>0.08499999999999999</v>
      </c>
    </row>
    <row r="8" spans="1:11" ht="12.75">
      <c r="A8" s="58" t="s">
        <v>190</v>
      </c>
      <c r="B8" s="127">
        <v>2232.0151</v>
      </c>
      <c r="C8" s="31">
        <v>1</v>
      </c>
      <c r="D8" s="128" t="s">
        <v>177</v>
      </c>
      <c r="E8" s="32">
        <v>11.1600755</v>
      </c>
      <c r="F8" s="125">
        <v>223.20150999999998</v>
      </c>
      <c r="G8" s="126">
        <v>189.7212835</v>
      </c>
      <c r="H8" s="126">
        <v>189.7212835</v>
      </c>
      <c r="I8" s="60">
        <f t="shared" si="0"/>
        <v>0.09999999999999999</v>
      </c>
      <c r="J8" s="60">
        <f t="shared" si="1"/>
        <v>0.08499999999999999</v>
      </c>
      <c r="K8" s="61">
        <f t="shared" si="2"/>
        <v>0.08499999999999999</v>
      </c>
    </row>
    <row r="9" spans="1:11" ht="12.75">
      <c r="A9" s="58" t="s">
        <v>191</v>
      </c>
      <c r="B9" s="127">
        <v>1412.90625</v>
      </c>
      <c r="C9" s="31">
        <v>1</v>
      </c>
      <c r="D9" s="128" t="s">
        <v>177</v>
      </c>
      <c r="E9" s="32">
        <v>7.06453125</v>
      </c>
      <c r="F9" s="125">
        <v>141.290625</v>
      </c>
      <c r="G9" s="126">
        <v>120.09703124999999</v>
      </c>
      <c r="H9" s="126">
        <v>120.09703124999999</v>
      </c>
      <c r="I9" s="60">
        <f t="shared" si="0"/>
        <v>0.1</v>
      </c>
      <c r="J9" s="60">
        <f t="shared" si="1"/>
        <v>0.08499999999999999</v>
      </c>
      <c r="K9" s="61">
        <f t="shared" si="2"/>
        <v>0.08499999999999999</v>
      </c>
    </row>
    <row r="10" spans="1:11" ht="12.75">
      <c r="A10" s="58" t="s">
        <v>192</v>
      </c>
      <c r="B10" s="127">
        <v>2232.0151</v>
      </c>
      <c r="C10" s="31">
        <v>1</v>
      </c>
      <c r="D10" s="128" t="s">
        <v>177</v>
      </c>
      <c r="E10" s="32">
        <v>11.1600755</v>
      </c>
      <c r="F10" s="125">
        <v>223.20150999999998</v>
      </c>
      <c r="G10" s="126">
        <v>189.7212835</v>
      </c>
      <c r="H10" s="126">
        <v>189.7212835</v>
      </c>
      <c r="I10" s="60">
        <f t="shared" si="0"/>
        <v>0.09999999999999999</v>
      </c>
      <c r="J10" s="60">
        <f t="shared" si="1"/>
        <v>0.08499999999999999</v>
      </c>
      <c r="K10" s="61">
        <f t="shared" si="2"/>
        <v>0.08499999999999999</v>
      </c>
    </row>
    <row r="11" spans="1:11" ht="12.75">
      <c r="A11" s="58" t="s">
        <v>193</v>
      </c>
      <c r="B11" s="127">
        <v>1412.90625</v>
      </c>
      <c r="C11" s="31">
        <v>1</v>
      </c>
      <c r="D11" s="128" t="s">
        <v>177</v>
      </c>
      <c r="E11" s="32">
        <v>7.06453125</v>
      </c>
      <c r="F11" s="125">
        <v>141.290625</v>
      </c>
      <c r="G11" s="126">
        <v>120.09703124999999</v>
      </c>
      <c r="H11" s="126">
        <v>120.09703124999999</v>
      </c>
      <c r="I11" s="60">
        <f t="shared" si="0"/>
        <v>0.1</v>
      </c>
      <c r="J11" s="60">
        <f t="shared" si="1"/>
        <v>0.08499999999999999</v>
      </c>
      <c r="K11" s="61">
        <f t="shared" si="2"/>
        <v>0.08499999999999999</v>
      </c>
    </row>
    <row r="12" spans="1:11" ht="12.75">
      <c r="A12" s="58" t="s">
        <v>194</v>
      </c>
      <c r="B12" s="127">
        <v>2232.0151</v>
      </c>
      <c r="C12" s="31">
        <v>1</v>
      </c>
      <c r="D12" s="128" t="s">
        <v>177</v>
      </c>
      <c r="E12" s="32">
        <v>11.1600755</v>
      </c>
      <c r="F12" s="125">
        <v>223.20150999999998</v>
      </c>
      <c r="G12" s="126">
        <v>189.7212835</v>
      </c>
      <c r="H12" s="126">
        <v>189.7212835</v>
      </c>
      <c r="I12" s="60">
        <f t="shared" si="0"/>
        <v>0.09999999999999999</v>
      </c>
      <c r="J12" s="60">
        <f t="shared" si="1"/>
        <v>0.08499999999999999</v>
      </c>
      <c r="K12" s="61">
        <f t="shared" si="2"/>
        <v>0.08499999999999999</v>
      </c>
    </row>
    <row r="13" spans="1:11" ht="12.75">
      <c r="A13" s="58" t="s">
        <v>195</v>
      </c>
      <c r="B13" s="127">
        <v>1412.90625</v>
      </c>
      <c r="C13" s="31">
        <v>1</v>
      </c>
      <c r="D13" s="128" t="s">
        <v>177</v>
      </c>
      <c r="E13" s="32">
        <v>7.06453125</v>
      </c>
      <c r="F13" s="125">
        <v>141.290625</v>
      </c>
      <c r="G13" s="126">
        <v>120.09703124999999</v>
      </c>
      <c r="H13" s="126">
        <v>120.09703124999999</v>
      </c>
      <c r="I13" s="60">
        <f t="shared" si="0"/>
        <v>0.1</v>
      </c>
      <c r="J13" s="60">
        <f t="shared" si="1"/>
        <v>0.08499999999999999</v>
      </c>
      <c r="K13" s="61">
        <f t="shared" si="2"/>
        <v>0.08499999999999999</v>
      </c>
    </row>
    <row r="14" spans="1:11" ht="12.75">
      <c r="A14" s="58" t="s">
        <v>196</v>
      </c>
      <c r="B14" s="127">
        <v>2232.0151</v>
      </c>
      <c r="C14" s="31">
        <v>1</v>
      </c>
      <c r="D14" s="128" t="s">
        <v>177</v>
      </c>
      <c r="E14" s="32">
        <v>11.1600755</v>
      </c>
      <c r="F14" s="125">
        <v>223.20150999999998</v>
      </c>
      <c r="G14" s="126">
        <v>189.7212835</v>
      </c>
      <c r="H14" s="126">
        <v>189.7212835</v>
      </c>
      <c r="I14" s="60">
        <f t="shared" si="0"/>
        <v>0.09999999999999999</v>
      </c>
      <c r="J14" s="60">
        <f t="shared" si="1"/>
        <v>0.08499999999999999</v>
      </c>
      <c r="K14" s="61">
        <f t="shared" si="2"/>
        <v>0.08499999999999999</v>
      </c>
    </row>
    <row r="15" spans="1:11" ht="12.75">
      <c r="A15" s="58" t="s">
        <v>197</v>
      </c>
      <c r="B15" s="127">
        <v>1412.90625</v>
      </c>
      <c r="C15" s="31">
        <v>1</v>
      </c>
      <c r="D15" s="128" t="s">
        <v>177</v>
      </c>
      <c r="E15" s="32">
        <v>7.06453125</v>
      </c>
      <c r="F15" s="125">
        <v>141.290625</v>
      </c>
      <c r="G15" s="126">
        <v>120.09703124999999</v>
      </c>
      <c r="H15" s="126">
        <v>120.09703124999999</v>
      </c>
      <c r="I15" s="60">
        <f t="shared" si="0"/>
        <v>0.1</v>
      </c>
      <c r="J15" s="60">
        <f t="shared" si="1"/>
        <v>0.08499999999999999</v>
      </c>
      <c r="K15" s="61">
        <f t="shared" si="2"/>
        <v>0.08499999999999999</v>
      </c>
    </row>
    <row r="16" spans="1:11" ht="12.75">
      <c r="A16" s="58" t="s">
        <v>198</v>
      </c>
      <c r="B16" s="127">
        <v>2232.0151</v>
      </c>
      <c r="C16" s="31">
        <v>1</v>
      </c>
      <c r="D16" s="128" t="s">
        <v>177</v>
      </c>
      <c r="E16" s="32">
        <v>11.1600755</v>
      </c>
      <c r="F16" s="125">
        <v>223.20150999999998</v>
      </c>
      <c r="G16" s="126">
        <v>189.7212835</v>
      </c>
      <c r="H16" s="126">
        <v>189.7212835</v>
      </c>
      <c r="I16" s="60">
        <f t="shared" si="0"/>
        <v>0.09999999999999999</v>
      </c>
      <c r="J16" s="60">
        <f t="shared" si="1"/>
        <v>0.08499999999999999</v>
      </c>
      <c r="K16" s="61">
        <f t="shared" si="2"/>
        <v>0.08499999999999999</v>
      </c>
    </row>
    <row r="17" spans="1:11" ht="12.75">
      <c r="A17" s="58" t="s">
        <v>199</v>
      </c>
      <c r="B17" s="127">
        <v>1412.90625</v>
      </c>
      <c r="C17" s="31">
        <v>1</v>
      </c>
      <c r="D17" s="128" t="s">
        <v>177</v>
      </c>
      <c r="E17" s="32">
        <v>7.06453125</v>
      </c>
      <c r="F17" s="125">
        <v>141.290625</v>
      </c>
      <c r="G17" s="126">
        <v>120.09703124999999</v>
      </c>
      <c r="H17" s="126">
        <v>120.09703124999999</v>
      </c>
      <c r="I17" s="60">
        <f t="shared" si="0"/>
        <v>0.1</v>
      </c>
      <c r="J17" s="60">
        <f t="shared" si="1"/>
        <v>0.08499999999999999</v>
      </c>
      <c r="K17" s="61">
        <f t="shared" si="2"/>
        <v>0.08499999999999999</v>
      </c>
    </row>
    <row r="18" spans="1:11" ht="12.75">
      <c r="A18" s="58" t="s">
        <v>200</v>
      </c>
      <c r="B18" s="127">
        <v>2232.0151</v>
      </c>
      <c r="C18" s="31">
        <v>1</v>
      </c>
      <c r="D18" s="128" t="s">
        <v>177</v>
      </c>
      <c r="E18" s="66">
        <v>11.1600755</v>
      </c>
      <c r="F18" s="125">
        <v>223.20150999999998</v>
      </c>
      <c r="G18" s="126">
        <v>189.7212835</v>
      </c>
      <c r="H18" s="126">
        <v>189.7212835</v>
      </c>
      <c r="I18" s="60">
        <f t="shared" si="0"/>
        <v>0.09999999999999999</v>
      </c>
      <c r="J18" s="60">
        <f t="shared" si="1"/>
        <v>0.08499999999999999</v>
      </c>
      <c r="K18" s="61">
        <f t="shared" si="2"/>
        <v>0.08499999999999999</v>
      </c>
    </row>
    <row r="19" spans="1:11" ht="12.75">
      <c r="A19" s="59" t="s">
        <v>201</v>
      </c>
      <c r="B19" s="127">
        <v>1412.90625</v>
      </c>
      <c r="C19" s="31">
        <v>1</v>
      </c>
      <c r="D19" s="128" t="s">
        <v>177</v>
      </c>
      <c r="E19" s="67">
        <v>7.06453125</v>
      </c>
      <c r="F19" s="129">
        <v>141.290625</v>
      </c>
      <c r="G19" s="130">
        <v>120.09703124999999</v>
      </c>
      <c r="H19" s="130">
        <v>120.09703124999999</v>
      </c>
      <c r="I19" s="60">
        <f t="shared" si="0"/>
        <v>0.1</v>
      </c>
      <c r="J19" s="60">
        <f t="shared" si="1"/>
        <v>0.08499999999999999</v>
      </c>
      <c r="K19" s="61">
        <f t="shared" si="2"/>
        <v>0.08499999999999999</v>
      </c>
    </row>
    <row r="20" spans="1:11" ht="12.75">
      <c r="A20" s="33" t="s">
        <v>179</v>
      </c>
      <c r="B20" s="34">
        <f>SUMPRODUCT(B5:B19,$C5:$C19)</f>
        <v>53632.95239999998</v>
      </c>
      <c r="C20" s="35"/>
      <c r="D20" s="36"/>
      <c r="E20" s="37">
        <f>SUM(E5:E19)</f>
        <v>268.164762</v>
      </c>
      <c r="F20" s="38">
        <f>SUMPRODUCT(C5:C19,F5:F19)</f>
        <v>5363.295239999999</v>
      </c>
      <c r="G20" s="38">
        <f>SUMPRODUCT(C5:C19,G5:G19)</f>
        <v>4558.800954</v>
      </c>
      <c r="H20" s="38">
        <f>SUMPRODUCT(C5:C19,H5:H19)</f>
        <v>4558.800954</v>
      </c>
      <c r="I20" s="62">
        <f t="shared" si="0"/>
        <v>0.1</v>
      </c>
      <c r="J20" s="62">
        <f t="shared" si="1"/>
        <v>0.08500000000000003</v>
      </c>
      <c r="K20" s="63">
        <f t="shared" si="2"/>
        <v>0.08500000000000003</v>
      </c>
    </row>
    <row r="21" spans="1:11" ht="12.75">
      <c r="A21" s="187" t="s">
        <v>280</v>
      </c>
      <c r="B21" s="39"/>
      <c r="C21" s="40"/>
      <c r="D21" s="18"/>
      <c r="E21" s="41"/>
      <c r="F21" s="42"/>
      <c r="G21" s="43"/>
      <c r="H21" s="43"/>
      <c r="I21" s="44"/>
      <c r="J21" s="44"/>
      <c r="K21" s="44"/>
    </row>
    <row r="27" ht="9.75">
      <c r="B27" s="45"/>
    </row>
    <row r="28" ht="19.5">
      <c r="B28" s="46" t="s">
        <v>176</v>
      </c>
    </row>
    <row r="29" ht="19.5">
      <c r="B29" s="46" t="s">
        <v>178</v>
      </c>
    </row>
    <row r="30" ht="9.75">
      <c r="B30" s="46" t="s">
        <v>177</v>
      </c>
    </row>
  </sheetData>
  <sheetProtection/>
  <mergeCells count="2">
    <mergeCell ref="F3:H3"/>
    <mergeCell ref="I3:K3"/>
  </mergeCells>
  <dataValidations count="2">
    <dataValidation type="list" allowBlank="1" showInputMessage="1" showErrorMessage="1" sqref="D20">
      <formula1>$B$16:$B$69</formula1>
    </dataValidation>
    <dataValidation type="list" allowBlank="1" showInputMessage="1" showErrorMessage="1" sqref="D5:D19">
      <formula1>$B$28:$B$101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9"/>
  <sheetViews>
    <sheetView zoomScalePageLayoutView="0" workbookViewId="0" topLeftCell="A1">
      <pane xSplit="4" ySplit="2" topLeftCell="E1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66" sqref="C66"/>
    </sheetView>
  </sheetViews>
  <sheetFormatPr defaultColWidth="10.66015625" defaultRowHeight="10.5"/>
  <cols>
    <col min="1" max="1" width="33.33203125" style="8" customWidth="1"/>
    <col min="2" max="2" width="10.66015625" style="8" customWidth="1"/>
    <col min="3" max="3" width="14.83203125" style="8" customWidth="1"/>
    <col min="4" max="4" width="25.16015625" style="8" customWidth="1"/>
    <col min="5" max="28" width="5.5" style="8" customWidth="1"/>
    <col min="29" max="16384" width="10.66015625" style="8" customWidth="1"/>
  </cols>
  <sheetData>
    <row r="1" ht="28.5" customHeight="1">
      <c r="A1" s="14"/>
    </row>
    <row r="2" spans="1:28" ht="10.5">
      <c r="A2" s="69" t="s">
        <v>36</v>
      </c>
      <c r="B2" s="70" t="s">
        <v>45</v>
      </c>
      <c r="C2" s="70" t="s">
        <v>46</v>
      </c>
      <c r="D2" s="70" t="s">
        <v>47</v>
      </c>
      <c r="E2" s="71" t="s">
        <v>61</v>
      </c>
      <c r="F2" s="71" t="s">
        <v>62</v>
      </c>
      <c r="G2" s="71" t="s">
        <v>63</v>
      </c>
      <c r="H2" s="71" t="s">
        <v>64</v>
      </c>
      <c r="I2" s="71" t="s">
        <v>65</v>
      </c>
      <c r="J2" s="71" t="s">
        <v>66</v>
      </c>
      <c r="K2" s="71" t="s">
        <v>67</v>
      </c>
      <c r="L2" s="71" t="s">
        <v>68</v>
      </c>
      <c r="M2" s="71" t="s">
        <v>69</v>
      </c>
      <c r="N2" s="71" t="s">
        <v>70</v>
      </c>
      <c r="O2" s="71" t="s">
        <v>71</v>
      </c>
      <c r="P2" s="71" t="s">
        <v>72</v>
      </c>
      <c r="Q2" s="71" t="s">
        <v>73</v>
      </c>
      <c r="R2" s="71" t="s">
        <v>74</v>
      </c>
      <c r="S2" s="71" t="s">
        <v>75</v>
      </c>
      <c r="T2" s="71" t="s">
        <v>76</v>
      </c>
      <c r="U2" s="71" t="s">
        <v>77</v>
      </c>
      <c r="V2" s="71" t="s">
        <v>78</v>
      </c>
      <c r="W2" s="71" t="s">
        <v>79</v>
      </c>
      <c r="X2" s="71" t="s">
        <v>80</v>
      </c>
      <c r="Y2" s="71" t="s">
        <v>81</v>
      </c>
      <c r="Z2" s="71" t="s">
        <v>82</v>
      </c>
      <c r="AA2" s="71" t="s">
        <v>83</v>
      </c>
      <c r="AB2" s="72" t="s">
        <v>84</v>
      </c>
    </row>
    <row r="3" spans="1:28" ht="10.5">
      <c r="A3" s="73" t="s">
        <v>136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5"/>
    </row>
    <row r="4" spans="1:28" ht="9.75">
      <c r="A4" s="76" t="s">
        <v>38</v>
      </c>
      <c r="B4" s="77" t="s">
        <v>52</v>
      </c>
      <c r="C4" s="77" t="s">
        <v>48</v>
      </c>
      <c r="D4" s="77" t="s">
        <v>228</v>
      </c>
      <c r="E4" s="77">
        <v>0.05</v>
      </c>
      <c r="F4" s="77">
        <v>0.05</v>
      </c>
      <c r="G4" s="77">
        <v>0.05</v>
      </c>
      <c r="H4" s="77">
        <v>0.05</v>
      </c>
      <c r="I4" s="77">
        <v>0.05</v>
      </c>
      <c r="J4" s="77">
        <v>0.1</v>
      </c>
      <c r="K4" s="77">
        <v>0.1</v>
      </c>
      <c r="L4" s="77">
        <v>0.3</v>
      </c>
      <c r="M4" s="77">
        <v>0.9</v>
      </c>
      <c r="N4" s="77">
        <v>0.9</v>
      </c>
      <c r="O4" s="77">
        <v>0.9</v>
      </c>
      <c r="P4" s="77">
        <v>0.9</v>
      </c>
      <c r="Q4" s="77">
        <v>0.9</v>
      </c>
      <c r="R4" s="77">
        <v>0.9</v>
      </c>
      <c r="S4" s="77">
        <v>0.9</v>
      </c>
      <c r="T4" s="77">
        <v>0.9</v>
      </c>
      <c r="U4" s="77">
        <v>0.9</v>
      </c>
      <c r="V4" s="77">
        <v>0.5</v>
      </c>
      <c r="W4" s="77">
        <v>0.3</v>
      </c>
      <c r="X4" s="77">
        <v>0.3</v>
      </c>
      <c r="Y4" s="77">
        <v>0.2</v>
      </c>
      <c r="Z4" s="77">
        <v>0.2</v>
      </c>
      <c r="AA4" s="77">
        <v>0.1</v>
      </c>
      <c r="AB4" s="78">
        <v>0.05</v>
      </c>
    </row>
    <row r="5" spans="1:28" ht="9.75">
      <c r="A5" s="76"/>
      <c r="B5" s="77"/>
      <c r="C5" s="77"/>
      <c r="D5" s="77" t="s">
        <v>229</v>
      </c>
      <c r="E5" s="77">
        <v>0.05</v>
      </c>
      <c r="F5" s="77">
        <v>0.05</v>
      </c>
      <c r="G5" s="77">
        <v>0.05</v>
      </c>
      <c r="H5" s="77">
        <v>0.05</v>
      </c>
      <c r="I5" s="77">
        <v>0.05</v>
      </c>
      <c r="J5" s="77">
        <v>0.05</v>
      </c>
      <c r="K5" s="77">
        <v>0.1</v>
      </c>
      <c r="L5" s="77">
        <v>0.1</v>
      </c>
      <c r="M5" s="77">
        <v>0.3</v>
      </c>
      <c r="N5" s="77">
        <v>0.3</v>
      </c>
      <c r="O5" s="77">
        <v>0.3</v>
      </c>
      <c r="P5" s="77">
        <v>0.3</v>
      </c>
      <c r="Q5" s="77">
        <v>0.15</v>
      </c>
      <c r="R5" s="77">
        <v>0.15</v>
      </c>
      <c r="S5" s="77">
        <v>0.15</v>
      </c>
      <c r="T5" s="77">
        <v>0.15</v>
      </c>
      <c r="U5" s="77">
        <v>0.15</v>
      </c>
      <c r="V5" s="77">
        <v>0.05</v>
      </c>
      <c r="W5" s="77">
        <v>0.05</v>
      </c>
      <c r="X5" s="77">
        <v>0.05</v>
      </c>
      <c r="Y5" s="77">
        <v>0.05</v>
      </c>
      <c r="Z5" s="77">
        <v>0.05</v>
      </c>
      <c r="AA5" s="77">
        <v>0.05</v>
      </c>
      <c r="AB5" s="78">
        <v>0.05</v>
      </c>
    </row>
    <row r="6" spans="1:28" ht="9.75">
      <c r="A6" s="76"/>
      <c r="B6" s="77"/>
      <c r="C6" s="77"/>
      <c r="D6" s="77" t="s">
        <v>51</v>
      </c>
      <c r="E6" s="77">
        <v>0.05</v>
      </c>
      <c r="F6" s="77">
        <v>0.05</v>
      </c>
      <c r="G6" s="77">
        <v>0.05</v>
      </c>
      <c r="H6" s="77">
        <v>0.05</v>
      </c>
      <c r="I6" s="77">
        <v>0.05</v>
      </c>
      <c r="J6" s="77">
        <v>0.05</v>
      </c>
      <c r="K6" s="77">
        <v>0.05</v>
      </c>
      <c r="L6" s="77">
        <v>0.05</v>
      </c>
      <c r="M6" s="77">
        <v>0.05</v>
      </c>
      <c r="N6" s="77">
        <v>0.05</v>
      </c>
      <c r="O6" s="77">
        <v>0.05</v>
      </c>
      <c r="P6" s="77">
        <v>0.05</v>
      </c>
      <c r="Q6" s="77">
        <v>0.05</v>
      </c>
      <c r="R6" s="77">
        <v>0.05</v>
      </c>
      <c r="S6" s="77">
        <v>0.05</v>
      </c>
      <c r="T6" s="77">
        <v>0.05</v>
      </c>
      <c r="U6" s="77">
        <v>0.05</v>
      </c>
      <c r="V6" s="77">
        <v>0.05</v>
      </c>
      <c r="W6" s="77">
        <v>0.05</v>
      </c>
      <c r="X6" s="77">
        <v>0.05</v>
      </c>
      <c r="Y6" s="77">
        <v>0.05</v>
      </c>
      <c r="Z6" s="77">
        <v>0.05</v>
      </c>
      <c r="AA6" s="77">
        <v>0.05</v>
      </c>
      <c r="AB6" s="78">
        <v>0.05</v>
      </c>
    </row>
    <row r="7" spans="1:28" ht="9.75">
      <c r="A7" s="76"/>
      <c r="B7" s="77"/>
      <c r="C7" s="77"/>
      <c r="D7" s="77" t="s">
        <v>55</v>
      </c>
      <c r="E7" s="77">
        <v>1</v>
      </c>
      <c r="F7" s="77">
        <v>1</v>
      </c>
      <c r="G7" s="77">
        <v>1</v>
      </c>
      <c r="H7" s="77">
        <v>1</v>
      </c>
      <c r="I7" s="77">
        <v>1</v>
      </c>
      <c r="J7" s="77">
        <v>1</v>
      </c>
      <c r="K7" s="77">
        <v>1</v>
      </c>
      <c r="L7" s="77">
        <v>1</v>
      </c>
      <c r="M7" s="77">
        <v>1</v>
      </c>
      <c r="N7" s="77">
        <v>1</v>
      </c>
      <c r="O7" s="77">
        <v>1</v>
      </c>
      <c r="P7" s="77">
        <v>1</v>
      </c>
      <c r="Q7" s="77">
        <v>1</v>
      </c>
      <c r="R7" s="77">
        <v>1</v>
      </c>
      <c r="S7" s="77">
        <v>1</v>
      </c>
      <c r="T7" s="77">
        <v>1</v>
      </c>
      <c r="U7" s="77">
        <v>1</v>
      </c>
      <c r="V7" s="77">
        <v>1</v>
      </c>
      <c r="W7" s="77">
        <v>1</v>
      </c>
      <c r="X7" s="77">
        <v>1</v>
      </c>
      <c r="Y7" s="77">
        <v>1</v>
      </c>
      <c r="Z7" s="77">
        <v>1</v>
      </c>
      <c r="AA7" s="77">
        <v>1</v>
      </c>
      <c r="AB7" s="78">
        <v>1</v>
      </c>
    </row>
    <row r="8" spans="1:28" ht="9.75">
      <c r="A8" s="76"/>
      <c r="B8" s="77"/>
      <c r="C8" s="77"/>
      <c r="D8" s="77" t="s">
        <v>58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7">
        <v>0</v>
      </c>
      <c r="V8" s="77">
        <v>0</v>
      </c>
      <c r="W8" s="77">
        <v>0</v>
      </c>
      <c r="X8" s="77">
        <v>0</v>
      </c>
      <c r="Y8" s="77">
        <v>0</v>
      </c>
      <c r="Z8" s="77">
        <v>0</v>
      </c>
      <c r="AA8" s="77">
        <v>0</v>
      </c>
      <c r="AB8" s="78">
        <v>0</v>
      </c>
    </row>
    <row r="9" spans="1:28" ht="9.75">
      <c r="A9" s="76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8"/>
    </row>
    <row r="10" spans="1:28" ht="9.75">
      <c r="A10" s="76" t="s">
        <v>40</v>
      </c>
      <c r="B10" s="77" t="s">
        <v>52</v>
      </c>
      <c r="C10" s="77" t="s">
        <v>48</v>
      </c>
      <c r="D10" s="77" t="s">
        <v>228</v>
      </c>
      <c r="E10" s="77">
        <v>0.4</v>
      </c>
      <c r="F10" s="77">
        <v>0.4</v>
      </c>
      <c r="G10" s="77">
        <v>0.4</v>
      </c>
      <c r="H10" s="77">
        <v>0.4</v>
      </c>
      <c r="I10" s="77">
        <v>0.4</v>
      </c>
      <c r="J10" s="77">
        <v>0.4</v>
      </c>
      <c r="K10" s="77">
        <v>0.4</v>
      </c>
      <c r="L10" s="77">
        <v>0.4</v>
      </c>
      <c r="M10" s="77">
        <v>0.9</v>
      </c>
      <c r="N10" s="77">
        <v>0.9</v>
      </c>
      <c r="O10" s="77">
        <v>0.9</v>
      </c>
      <c r="P10" s="77">
        <v>0.9</v>
      </c>
      <c r="Q10" s="77">
        <v>0.8</v>
      </c>
      <c r="R10" s="77">
        <v>0.9</v>
      </c>
      <c r="S10" s="77">
        <v>0.9</v>
      </c>
      <c r="T10" s="77">
        <v>0.9</v>
      </c>
      <c r="U10" s="77">
        <v>0.9</v>
      </c>
      <c r="V10" s="77">
        <v>0.5</v>
      </c>
      <c r="W10" s="77">
        <v>0.4</v>
      </c>
      <c r="X10" s="77">
        <v>0.4</v>
      </c>
      <c r="Y10" s="77">
        <v>0.4</v>
      </c>
      <c r="Z10" s="77">
        <v>0.4</v>
      </c>
      <c r="AA10" s="77">
        <v>0.4</v>
      </c>
      <c r="AB10" s="78">
        <v>0.4</v>
      </c>
    </row>
    <row r="11" spans="1:28" ht="9.75">
      <c r="A11" s="76"/>
      <c r="B11" s="77"/>
      <c r="C11" s="77"/>
      <c r="D11" s="77" t="s">
        <v>229</v>
      </c>
      <c r="E11" s="77">
        <v>0.3</v>
      </c>
      <c r="F11" s="77">
        <v>0.3</v>
      </c>
      <c r="G11" s="77">
        <v>0.3</v>
      </c>
      <c r="H11" s="77">
        <v>0.3</v>
      </c>
      <c r="I11" s="77">
        <v>0.3</v>
      </c>
      <c r="J11" s="77">
        <v>0.3</v>
      </c>
      <c r="K11" s="77">
        <v>0.4</v>
      </c>
      <c r="L11" s="77">
        <v>0.4</v>
      </c>
      <c r="M11" s="77">
        <v>0.5</v>
      </c>
      <c r="N11" s="77">
        <v>0.5</v>
      </c>
      <c r="O11" s="77">
        <v>0.5</v>
      </c>
      <c r="P11" s="77">
        <v>0.5</v>
      </c>
      <c r="Q11" s="77">
        <v>0.35</v>
      </c>
      <c r="R11" s="77">
        <v>0.35</v>
      </c>
      <c r="S11" s="77">
        <v>0.35</v>
      </c>
      <c r="T11" s="77">
        <v>0.35</v>
      </c>
      <c r="U11" s="77">
        <v>0.35</v>
      </c>
      <c r="V11" s="77">
        <v>0.3</v>
      </c>
      <c r="W11" s="77">
        <v>0.3</v>
      </c>
      <c r="X11" s="77">
        <v>0.3</v>
      </c>
      <c r="Y11" s="77">
        <v>0.3</v>
      </c>
      <c r="Z11" s="77">
        <v>0.3</v>
      </c>
      <c r="AA11" s="77">
        <v>0.3</v>
      </c>
      <c r="AB11" s="78">
        <v>0.3</v>
      </c>
    </row>
    <row r="12" spans="1:28" ht="9.75">
      <c r="A12" s="76"/>
      <c r="B12" s="77"/>
      <c r="C12" s="77"/>
      <c r="D12" s="77" t="s">
        <v>51</v>
      </c>
      <c r="E12" s="77">
        <v>0.3</v>
      </c>
      <c r="F12" s="77">
        <v>0.3</v>
      </c>
      <c r="G12" s="77">
        <v>0.3</v>
      </c>
      <c r="H12" s="77">
        <v>0.3</v>
      </c>
      <c r="I12" s="77">
        <v>0.3</v>
      </c>
      <c r="J12" s="77">
        <v>0.3</v>
      </c>
      <c r="K12" s="77">
        <v>0.3</v>
      </c>
      <c r="L12" s="77">
        <v>0.3</v>
      </c>
      <c r="M12" s="77">
        <v>0.3</v>
      </c>
      <c r="N12" s="77">
        <v>0.3</v>
      </c>
      <c r="O12" s="77">
        <v>0.3</v>
      </c>
      <c r="P12" s="77">
        <v>0.3</v>
      </c>
      <c r="Q12" s="77">
        <v>0.3</v>
      </c>
      <c r="R12" s="77">
        <v>0.3</v>
      </c>
      <c r="S12" s="77">
        <v>0.3</v>
      </c>
      <c r="T12" s="77">
        <v>0.3</v>
      </c>
      <c r="U12" s="77">
        <v>0.3</v>
      </c>
      <c r="V12" s="77">
        <v>0.3</v>
      </c>
      <c r="W12" s="77">
        <v>0.3</v>
      </c>
      <c r="X12" s="77">
        <v>0.3</v>
      </c>
      <c r="Y12" s="77">
        <v>0.3</v>
      </c>
      <c r="Z12" s="77">
        <v>0.3</v>
      </c>
      <c r="AA12" s="77">
        <v>0.3</v>
      </c>
      <c r="AB12" s="78">
        <v>0.3</v>
      </c>
    </row>
    <row r="13" spans="1:28" ht="9.75">
      <c r="A13" s="76"/>
      <c r="B13" s="77"/>
      <c r="C13" s="77"/>
      <c r="D13" s="77" t="s">
        <v>55</v>
      </c>
      <c r="E13" s="77">
        <v>1</v>
      </c>
      <c r="F13" s="77">
        <v>1</v>
      </c>
      <c r="G13" s="77">
        <v>1</v>
      </c>
      <c r="H13" s="77">
        <v>1</v>
      </c>
      <c r="I13" s="77">
        <v>1</v>
      </c>
      <c r="J13" s="77">
        <v>1</v>
      </c>
      <c r="K13" s="77">
        <v>1</v>
      </c>
      <c r="L13" s="77">
        <v>1</v>
      </c>
      <c r="M13" s="77">
        <v>1</v>
      </c>
      <c r="N13" s="77">
        <v>1</v>
      </c>
      <c r="O13" s="77">
        <v>1</v>
      </c>
      <c r="P13" s="77">
        <v>1</v>
      </c>
      <c r="Q13" s="77">
        <v>1</v>
      </c>
      <c r="R13" s="77">
        <v>1</v>
      </c>
      <c r="S13" s="77">
        <v>1</v>
      </c>
      <c r="T13" s="77">
        <v>1</v>
      </c>
      <c r="U13" s="77">
        <v>1</v>
      </c>
      <c r="V13" s="77">
        <v>1</v>
      </c>
      <c r="W13" s="77">
        <v>1</v>
      </c>
      <c r="X13" s="77">
        <v>1</v>
      </c>
      <c r="Y13" s="77">
        <v>1</v>
      </c>
      <c r="Z13" s="77">
        <v>1</v>
      </c>
      <c r="AA13" s="77">
        <v>1</v>
      </c>
      <c r="AB13" s="78">
        <v>1</v>
      </c>
    </row>
    <row r="14" spans="1:28" ht="9.75">
      <c r="A14" s="76"/>
      <c r="B14" s="77"/>
      <c r="C14" s="77"/>
      <c r="D14" s="77" t="s">
        <v>58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8">
        <v>0</v>
      </c>
    </row>
    <row r="15" spans="1:28" ht="9.75">
      <c r="A15" s="76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8"/>
    </row>
    <row r="16" spans="1:28" ht="9.75">
      <c r="A16" s="76" t="s">
        <v>39</v>
      </c>
      <c r="B16" s="77" t="s">
        <v>52</v>
      </c>
      <c r="C16" s="77" t="s">
        <v>48</v>
      </c>
      <c r="D16" s="77" t="s">
        <v>228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0.1</v>
      </c>
      <c r="L16" s="77">
        <v>0.2</v>
      </c>
      <c r="M16" s="77">
        <v>0.95</v>
      </c>
      <c r="N16" s="77">
        <v>0.95</v>
      </c>
      <c r="O16" s="77">
        <v>0.95</v>
      </c>
      <c r="P16" s="77">
        <v>0.95</v>
      </c>
      <c r="Q16" s="77">
        <v>0.5</v>
      </c>
      <c r="R16" s="77">
        <v>0.95</v>
      </c>
      <c r="S16" s="77">
        <v>0.95</v>
      </c>
      <c r="T16" s="77">
        <v>0.95</v>
      </c>
      <c r="U16" s="77">
        <v>0.95</v>
      </c>
      <c r="V16" s="77">
        <v>0.3</v>
      </c>
      <c r="W16" s="77">
        <v>0.1</v>
      </c>
      <c r="X16" s="77">
        <v>0.1</v>
      </c>
      <c r="Y16" s="77">
        <v>0.1</v>
      </c>
      <c r="Z16" s="77">
        <v>0.1</v>
      </c>
      <c r="AA16" s="77">
        <v>0.05</v>
      </c>
      <c r="AB16" s="78">
        <v>0.05</v>
      </c>
    </row>
    <row r="17" spans="1:28" ht="9.75">
      <c r="A17" s="76"/>
      <c r="B17" s="77"/>
      <c r="C17" s="77"/>
      <c r="D17" s="77" t="s">
        <v>229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0.1</v>
      </c>
      <c r="L17" s="77">
        <v>0.1</v>
      </c>
      <c r="M17" s="77">
        <v>0.3</v>
      </c>
      <c r="N17" s="77">
        <v>0.3</v>
      </c>
      <c r="O17" s="77">
        <v>0.3</v>
      </c>
      <c r="P17" s="77">
        <v>0.3</v>
      </c>
      <c r="Q17" s="77">
        <v>0.1</v>
      </c>
      <c r="R17" s="77">
        <v>0.1</v>
      </c>
      <c r="S17" s="77">
        <v>0.1</v>
      </c>
      <c r="T17" s="77">
        <v>0.1</v>
      </c>
      <c r="U17" s="77">
        <v>0.1</v>
      </c>
      <c r="V17" s="77">
        <v>0.05</v>
      </c>
      <c r="W17" s="77">
        <v>0.05</v>
      </c>
      <c r="X17" s="77">
        <v>0</v>
      </c>
      <c r="Y17" s="77">
        <v>0</v>
      </c>
      <c r="Z17" s="77">
        <v>0</v>
      </c>
      <c r="AA17" s="77">
        <v>0</v>
      </c>
      <c r="AB17" s="78">
        <v>0</v>
      </c>
    </row>
    <row r="18" spans="1:28" ht="9.75">
      <c r="A18" s="76"/>
      <c r="B18" s="77"/>
      <c r="C18" s="77"/>
      <c r="D18" s="77" t="s">
        <v>51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0.05</v>
      </c>
      <c r="L18" s="77">
        <v>0.05</v>
      </c>
      <c r="M18" s="77">
        <v>0.05</v>
      </c>
      <c r="N18" s="77">
        <v>0.05</v>
      </c>
      <c r="O18" s="77">
        <v>0.05</v>
      </c>
      <c r="P18" s="77">
        <v>0.05</v>
      </c>
      <c r="Q18" s="77">
        <v>0.05</v>
      </c>
      <c r="R18" s="77">
        <v>0.05</v>
      </c>
      <c r="S18" s="77">
        <v>0.05</v>
      </c>
      <c r="T18" s="77">
        <v>0.05</v>
      </c>
      <c r="U18" s="77">
        <v>0.05</v>
      </c>
      <c r="V18" s="77">
        <v>0.05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8">
        <v>0</v>
      </c>
    </row>
    <row r="19" spans="1:28" ht="9.75">
      <c r="A19" s="76"/>
      <c r="B19" s="77"/>
      <c r="C19" s="77"/>
      <c r="D19" s="77" t="s">
        <v>55</v>
      </c>
      <c r="E19" s="77">
        <v>1</v>
      </c>
      <c r="F19" s="77">
        <v>1</v>
      </c>
      <c r="G19" s="77">
        <v>1</v>
      </c>
      <c r="H19" s="77">
        <v>1</v>
      </c>
      <c r="I19" s="77">
        <v>1</v>
      </c>
      <c r="J19" s="77">
        <v>1</v>
      </c>
      <c r="K19" s="77">
        <v>1</v>
      </c>
      <c r="L19" s="77">
        <v>1</v>
      </c>
      <c r="M19" s="77">
        <v>1</v>
      </c>
      <c r="N19" s="77">
        <v>1</v>
      </c>
      <c r="O19" s="77">
        <v>1</v>
      </c>
      <c r="P19" s="77">
        <v>1</v>
      </c>
      <c r="Q19" s="77">
        <v>1</v>
      </c>
      <c r="R19" s="77">
        <v>1</v>
      </c>
      <c r="S19" s="77">
        <v>1</v>
      </c>
      <c r="T19" s="77">
        <v>1</v>
      </c>
      <c r="U19" s="77">
        <v>1</v>
      </c>
      <c r="V19" s="77">
        <v>1</v>
      </c>
      <c r="W19" s="77">
        <v>1</v>
      </c>
      <c r="X19" s="77">
        <v>1</v>
      </c>
      <c r="Y19" s="77">
        <v>1</v>
      </c>
      <c r="Z19" s="77">
        <v>1</v>
      </c>
      <c r="AA19" s="77">
        <v>1</v>
      </c>
      <c r="AB19" s="78">
        <v>1</v>
      </c>
    </row>
    <row r="20" spans="1:28" ht="9.75">
      <c r="A20" s="76"/>
      <c r="B20" s="77"/>
      <c r="C20" s="77"/>
      <c r="D20" s="77" t="s">
        <v>58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8">
        <v>0</v>
      </c>
    </row>
    <row r="21" spans="1:28" ht="9.75">
      <c r="A21" s="7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8"/>
    </row>
    <row r="22" spans="1:28" ht="9.75">
      <c r="A22" s="76" t="s">
        <v>56</v>
      </c>
      <c r="B22" s="77" t="s">
        <v>52</v>
      </c>
      <c r="C22" s="77" t="s">
        <v>48</v>
      </c>
      <c r="D22" s="77" t="s">
        <v>228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0.35</v>
      </c>
      <c r="M22" s="77">
        <v>0.69</v>
      </c>
      <c r="N22" s="77">
        <v>0.43</v>
      </c>
      <c r="O22" s="77">
        <v>0.37</v>
      </c>
      <c r="P22" s="77">
        <v>0.43</v>
      </c>
      <c r="Q22" s="77">
        <v>0.58</v>
      </c>
      <c r="R22" s="77">
        <v>0.48</v>
      </c>
      <c r="S22" s="77">
        <v>0.37</v>
      </c>
      <c r="T22" s="77">
        <v>0.37</v>
      </c>
      <c r="U22" s="77">
        <v>0.46</v>
      </c>
      <c r="V22" s="77">
        <v>0.62</v>
      </c>
      <c r="W22" s="77">
        <v>0.12</v>
      </c>
      <c r="X22" s="77">
        <v>0.04</v>
      </c>
      <c r="Y22" s="77">
        <v>0.04</v>
      </c>
      <c r="Z22" s="77">
        <v>0</v>
      </c>
      <c r="AA22" s="77">
        <v>0</v>
      </c>
      <c r="AB22" s="78">
        <v>0</v>
      </c>
    </row>
    <row r="23" spans="1:28" ht="9.75">
      <c r="A23" s="76"/>
      <c r="B23" s="77"/>
      <c r="C23" s="77"/>
      <c r="D23" s="77" t="s">
        <v>229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0.16</v>
      </c>
      <c r="M23" s="77">
        <v>0.14</v>
      </c>
      <c r="N23" s="77">
        <v>0.21</v>
      </c>
      <c r="O23" s="77">
        <v>0.18</v>
      </c>
      <c r="P23" s="77">
        <v>0.25</v>
      </c>
      <c r="Q23" s="77">
        <v>0.21</v>
      </c>
      <c r="R23" s="77">
        <v>0.13</v>
      </c>
      <c r="S23" s="77">
        <v>0.08</v>
      </c>
      <c r="T23" s="77">
        <v>0.04</v>
      </c>
      <c r="U23" s="77">
        <v>0.05</v>
      </c>
      <c r="V23" s="77">
        <v>0.06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8">
        <v>0</v>
      </c>
    </row>
    <row r="24" spans="1:28" ht="9.75">
      <c r="A24" s="76"/>
      <c r="B24" s="77"/>
      <c r="C24" s="77"/>
      <c r="D24" s="77" t="s">
        <v>51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8">
        <v>0</v>
      </c>
    </row>
    <row r="25" spans="1:28" ht="9.75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8"/>
    </row>
    <row r="26" spans="1:28" ht="10.5">
      <c r="A26" s="350" t="s">
        <v>236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2"/>
    </row>
    <row r="27" spans="1:28" ht="9.75">
      <c r="A27" s="79" t="s">
        <v>233</v>
      </c>
      <c r="B27" s="64" t="s">
        <v>52</v>
      </c>
      <c r="C27" s="64" t="s">
        <v>48</v>
      </c>
      <c r="D27" s="64" t="s">
        <v>235</v>
      </c>
      <c r="E27" s="64">
        <v>1</v>
      </c>
      <c r="F27" s="64">
        <v>1</v>
      </c>
      <c r="G27" s="64">
        <v>1</v>
      </c>
      <c r="H27" s="64">
        <v>1</v>
      </c>
      <c r="I27" s="64">
        <v>1</v>
      </c>
      <c r="J27" s="64">
        <v>1</v>
      </c>
      <c r="K27" s="64">
        <v>1</v>
      </c>
      <c r="L27" s="64">
        <v>1</v>
      </c>
      <c r="M27" s="64">
        <v>1</v>
      </c>
      <c r="N27" s="64">
        <v>1</v>
      </c>
      <c r="O27" s="64">
        <v>1</v>
      </c>
      <c r="P27" s="64">
        <v>1</v>
      </c>
      <c r="Q27" s="64">
        <v>1</v>
      </c>
      <c r="R27" s="64">
        <v>1</v>
      </c>
      <c r="S27" s="64">
        <v>1</v>
      </c>
      <c r="T27" s="64">
        <v>1</v>
      </c>
      <c r="U27" s="64">
        <v>1</v>
      </c>
      <c r="V27" s="64">
        <v>1</v>
      </c>
      <c r="W27" s="64">
        <v>1</v>
      </c>
      <c r="X27" s="64">
        <v>1</v>
      </c>
      <c r="Y27" s="64">
        <v>1</v>
      </c>
      <c r="Z27" s="64">
        <v>1</v>
      </c>
      <c r="AA27" s="64">
        <v>1</v>
      </c>
      <c r="AB27" s="80">
        <v>1</v>
      </c>
    </row>
    <row r="28" spans="1:28" ht="9.75">
      <c r="A28" s="79" t="s">
        <v>234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80"/>
    </row>
    <row r="29" spans="1:28" ht="9.75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8"/>
    </row>
    <row r="30" spans="1:28" ht="10.5">
      <c r="A30" s="73" t="s">
        <v>137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5"/>
    </row>
    <row r="31" spans="1:28" ht="9.75">
      <c r="A31" s="76" t="s">
        <v>44</v>
      </c>
      <c r="B31" s="77" t="s">
        <v>52</v>
      </c>
      <c r="C31" s="77" t="s">
        <v>48</v>
      </c>
      <c r="D31" s="77" t="s">
        <v>228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  <c r="K31" s="77">
        <v>0.07</v>
      </c>
      <c r="L31" s="77">
        <v>0.19</v>
      </c>
      <c r="M31" s="77">
        <v>0.35</v>
      </c>
      <c r="N31" s="77">
        <v>0.38</v>
      </c>
      <c r="O31" s="77">
        <v>0.39</v>
      </c>
      <c r="P31" s="77">
        <v>0.47</v>
      </c>
      <c r="Q31" s="77">
        <v>0.57</v>
      </c>
      <c r="R31" s="77">
        <v>0.54</v>
      </c>
      <c r="S31" s="77">
        <v>0.34</v>
      </c>
      <c r="T31" s="77">
        <v>0.33</v>
      </c>
      <c r="U31" s="77">
        <v>0.44</v>
      </c>
      <c r="V31" s="77">
        <v>0.26</v>
      </c>
      <c r="W31" s="77">
        <v>0.21</v>
      </c>
      <c r="X31" s="77">
        <v>0.15</v>
      </c>
      <c r="Y31" s="77">
        <v>0.17</v>
      </c>
      <c r="Z31" s="77">
        <v>0.08</v>
      </c>
      <c r="AA31" s="77">
        <v>0.05</v>
      </c>
      <c r="AB31" s="78">
        <v>0.05</v>
      </c>
    </row>
    <row r="32" spans="1:28" ht="9.75">
      <c r="A32" s="76"/>
      <c r="B32" s="77"/>
      <c r="C32" s="77"/>
      <c r="D32" s="77" t="s">
        <v>229</v>
      </c>
      <c r="E32" s="131">
        <v>0</v>
      </c>
      <c r="F32" s="131">
        <v>0</v>
      </c>
      <c r="G32" s="131">
        <v>0</v>
      </c>
      <c r="H32" s="131">
        <v>0</v>
      </c>
      <c r="I32" s="131">
        <v>0</v>
      </c>
      <c r="J32" s="131">
        <v>0</v>
      </c>
      <c r="K32" s="77">
        <v>0.07</v>
      </c>
      <c r="L32" s="77">
        <v>0.11</v>
      </c>
      <c r="M32" s="77">
        <v>0.15</v>
      </c>
      <c r="N32" s="77">
        <v>0.21</v>
      </c>
      <c r="O32" s="77">
        <v>0.19</v>
      </c>
      <c r="P32" s="77">
        <v>0.23</v>
      </c>
      <c r="Q32" s="77">
        <v>0.2</v>
      </c>
      <c r="R32" s="77">
        <v>0.19</v>
      </c>
      <c r="S32" s="77">
        <v>0.15</v>
      </c>
      <c r="T32" s="77">
        <v>0.13</v>
      </c>
      <c r="U32" s="77">
        <v>0.14</v>
      </c>
      <c r="V32" s="77">
        <v>0.07</v>
      </c>
      <c r="W32" s="77">
        <v>0.07</v>
      </c>
      <c r="X32" s="131">
        <v>0</v>
      </c>
      <c r="Y32" s="131">
        <v>0</v>
      </c>
      <c r="Z32" s="131">
        <v>0</v>
      </c>
      <c r="AA32" s="131">
        <v>0</v>
      </c>
      <c r="AB32" s="131">
        <v>0</v>
      </c>
    </row>
    <row r="33" spans="1:28" ht="9.75">
      <c r="A33" s="76"/>
      <c r="B33" s="77"/>
      <c r="C33" s="77"/>
      <c r="D33" s="77" t="s">
        <v>51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77">
        <v>0.04</v>
      </c>
      <c r="L33" s="77">
        <v>0.04</v>
      </c>
      <c r="M33" s="77">
        <v>0.04</v>
      </c>
      <c r="N33" s="77">
        <v>0.04</v>
      </c>
      <c r="O33" s="77">
        <v>0.04</v>
      </c>
      <c r="P33" s="77">
        <v>0.06</v>
      </c>
      <c r="Q33" s="77">
        <v>0.06</v>
      </c>
      <c r="R33" s="77">
        <v>0.09</v>
      </c>
      <c r="S33" s="77">
        <v>0.06</v>
      </c>
      <c r="T33" s="77">
        <v>0.04</v>
      </c>
      <c r="U33" s="77">
        <v>0.04</v>
      </c>
      <c r="V33" s="77">
        <v>0.04</v>
      </c>
      <c r="W33" s="131">
        <v>0</v>
      </c>
      <c r="X33" s="131">
        <v>0</v>
      </c>
      <c r="Y33" s="131">
        <v>0</v>
      </c>
      <c r="Z33" s="131">
        <v>0</v>
      </c>
      <c r="AA33" s="131">
        <v>0</v>
      </c>
      <c r="AB33" s="131">
        <v>0</v>
      </c>
    </row>
    <row r="34" spans="1:28" ht="10.5">
      <c r="A34" s="73" t="s">
        <v>41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5"/>
    </row>
    <row r="35" spans="1:28" ht="9.75">
      <c r="A35" s="76" t="s">
        <v>161</v>
      </c>
      <c r="B35" s="77" t="s">
        <v>52</v>
      </c>
      <c r="C35" s="77" t="s">
        <v>48</v>
      </c>
      <c r="D35" s="77" t="s">
        <v>230</v>
      </c>
      <c r="E35" s="77">
        <v>1</v>
      </c>
      <c r="F35" s="77">
        <v>1</v>
      </c>
      <c r="G35" s="77">
        <v>1</v>
      </c>
      <c r="H35" s="77">
        <v>1</v>
      </c>
      <c r="I35" s="77">
        <v>1</v>
      </c>
      <c r="J35" s="77">
        <v>1</v>
      </c>
      <c r="K35" s="77">
        <v>0.25</v>
      </c>
      <c r="L35" s="77">
        <v>0.25</v>
      </c>
      <c r="M35" s="77">
        <v>0.25</v>
      </c>
      <c r="N35" s="77">
        <v>0.25</v>
      </c>
      <c r="O35" s="77">
        <v>0.25</v>
      </c>
      <c r="P35" s="77">
        <v>0.25</v>
      </c>
      <c r="Q35" s="77">
        <v>0.25</v>
      </c>
      <c r="R35" s="77">
        <v>0.25</v>
      </c>
      <c r="S35" s="77">
        <v>0.25</v>
      </c>
      <c r="T35" s="77">
        <v>0.25</v>
      </c>
      <c r="U35" s="77">
        <v>0.25</v>
      </c>
      <c r="V35" s="77">
        <v>0.25</v>
      </c>
      <c r="W35" s="77">
        <v>0.25</v>
      </c>
      <c r="X35" s="77">
        <v>0.25</v>
      </c>
      <c r="Y35" s="77">
        <v>0.25</v>
      </c>
      <c r="Z35" s="77">
        <v>0.25</v>
      </c>
      <c r="AA35" s="77">
        <v>1</v>
      </c>
      <c r="AB35" s="78">
        <v>1</v>
      </c>
    </row>
    <row r="36" spans="1:28" ht="9.75">
      <c r="A36" s="76"/>
      <c r="B36" s="77"/>
      <c r="C36" s="77"/>
      <c r="D36" s="77" t="s">
        <v>231</v>
      </c>
      <c r="E36" s="77">
        <v>1</v>
      </c>
      <c r="F36" s="77">
        <v>1</v>
      </c>
      <c r="G36" s="77">
        <v>1</v>
      </c>
      <c r="H36" s="77">
        <v>1</v>
      </c>
      <c r="I36" s="77">
        <v>1</v>
      </c>
      <c r="J36" s="77">
        <v>1</v>
      </c>
      <c r="K36" s="77">
        <v>0.25</v>
      </c>
      <c r="L36" s="77">
        <v>0.25</v>
      </c>
      <c r="M36" s="77">
        <v>0.25</v>
      </c>
      <c r="N36" s="77">
        <v>0.25</v>
      </c>
      <c r="O36" s="77">
        <v>0.25</v>
      </c>
      <c r="P36" s="77">
        <v>0.25</v>
      </c>
      <c r="Q36" s="77">
        <v>0.25</v>
      </c>
      <c r="R36" s="77">
        <v>0.25</v>
      </c>
      <c r="S36" s="77">
        <v>0.25</v>
      </c>
      <c r="T36" s="77">
        <v>0.25</v>
      </c>
      <c r="U36" s="77">
        <v>0.25</v>
      </c>
      <c r="V36" s="77">
        <v>0.25</v>
      </c>
      <c r="W36" s="77">
        <v>1</v>
      </c>
      <c r="X36" s="77">
        <v>1</v>
      </c>
      <c r="Y36" s="77">
        <v>1</v>
      </c>
      <c r="Z36" s="77">
        <v>1</v>
      </c>
      <c r="AA36" s="77">
        <v>1</v>
      </c>
      <c r="AB36" s="78">
        <v>1</v>
      </c>
    </row>
    <row r="37" spans="1:28" ht="9.75">
      <c r="A37" s="76"/>
      <c r="B37" s="77"/>
      <c r="C37" s="77"/>
      <c r="D37" s="77" t="s">
        <v>51</v>
      </c>
      <c r="E37" s="77">
        <v>1</v>
      </c>
      <c r="F37" s="77">
        <v>1</v>
      </c>
      <c r="G37" s="77">
        <v>1</v>
      </c>
      <c r="H37" s="77">
        <v>1</v>
      </c>
      <c r="I37" s="77">
        <v>1</v>
      </c>
      <c r="J37" s="77">
        <v>1</v>
      </c>
      <c r="K37" s="77">
        <v>1</v>
      </c>
      <c r="L37" s="77">
        <v>1</v>
      </c>
      <c r="M37" s="77">
        <v>1</v>
      </c>
      <c r="N37" s="77">
        <v>1</v>
      </c>
      <c r="O37" s="77">
        <v>1</v>
      </c>
      <c r="P37" s="77">
        <v>1</v>
      </c>
      <c r="Q37" s="77">
        <v>1</v>
      </c>
      <c r="R37" s="77">
        <v>1</v>
      </c>
      <c r="S37" s="77">
        <v>1</v>
      </c>
      <c r="T37" s="77">
        <v>1</v>
      </c>
      <c r="U37" s="77">
        <v>1</v>
      </c>
      <c r="V37" s="77">
        <v>1</v>
      </c>
      <c r="W37" s="77">
        <v>1</v>
      </c>
      <c r="X37" s="77">
        <v>1</v>
      </c>
      <c r="Y37" s="77">
        <v>1</v>
      </c>
      <c r="Z37" s="77">
        <v>1</v>
      </c>
      <c r="AA37" s="77">
        <v>1</v>
      </c>
      <c r="AB37" s="78">
        <v>1</v>
      </c>
    </row>
    <row r="38" spans="1:28" ht="9.75">
      <c r="A38" s="76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8"/>
    </row>
    <row r="39" spans="1:28" ht="10.5">
      <c r="A39" s="73" t="s">
        <v>135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5"/>
    </row>
    <row r="40" spans="1:28" ht="9.75">
      <c r="A40" s="76" t="s">
        <v>54</v>
      </c>
      <c r="B40" s="77" t="s">
        <v>232</v>
      </c>
      <c r="C40" s="77" t="s">
        <v>48</v>
      </c>
      <c r="D40" s="77" t="s">
        <v>230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1</v>
      </c>
      <c r="L40" s="77">
        <v>1</v>
      </c>
      <c r="M40" s="77">
        <v>1</v>
      </c>
      <c r="N40" s="77">
        <v>1</v>
      </c>
      <c r="O40" s="77">
        <v>1</v>
      </c>
      <c r="P40" s="77">
        <v>1</v>
      </c>
      <c r="Q40" s="77">
        <v>1</v>
      </c>
      <c r="R40" s="77">
        <v>1</v>
      </c>
      <c r="S40" s="77">
        <v>1</v>
      </c>
      <c r="T40" s="77">
        <v>1</v>
      </c>
      <c r="U40" s="77">
        <v>1</v>
      </c>
      <c r="V40" s="77">
        <v>1</v>
      </c>
      <c r="W40" s="77">
        <v>1</v>
      </c>
      <c r="X40" s="77">
        <v>1</v>
      </c>
      <c r="Y40" s="77">
        <v>1</v>
      </c>
      <c r="Z40" s="77">
        <v>1</v>
      </c>
      <c r="AA40" s="77">
        <v>0</v>
      </c>
      <c r="AB40" s="78">
        <v>0</v>
      </c>
    </row>
    <row r="41" spans="1:28" ht="9.75">
      <c r="A41" s="76" t="s">
        <v>162</v>
      </c>
      <c r="B41" s="77"/>
      <c r="C41" s="77"/>
      <c r="D41" s="77" t="s">
        <v>231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1</v>
      </c>
      <c r="L41" s="77">
        <v>1</v>
      </c>
      <c r="M41" s="77">
        <v>1</v>
      </c>
      <c r="N41" s="77">
        <v>1</v>
      </c>
      <c r="O41" s="77">
        <v>1</v>
      </c>
      <c r="P41" s="77">
        <v>1</v>
      </c>
      <c r="Q41" s="77">
        <v>1</v>
      </c>
      <c r="R41" s="77">
        <v>1</v>
      </c>
      <c r="S41" s="77">
        <v>1</v>
      </c>
      <c r="T41" s="77">
        <v>1</v>
      </c>
      <c r="U41" s="77">
        <v>1</v>
      </c>
      <c r="V41" s="77">
        <v>1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8">
        <v>0</v>
      </c>
    </row>
    <row r="42" spans="1:28" ht="10.5" customHeight="1">
      <c r="A42" s="76"/>
      <c r="B42" s="77"/>
      <c r="C42" s="77"/>
      <c r="D42" s="77" t="s">
        <v>51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8">
        <v>0</v>
      </c>
    </row>
    <row r="43" spans="1:28" ht="9.75" hidden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8"/>
    </row>
    <row r="44" spans="1:28" ht="9.75" hidden="1">
      <c r="A44" s="81" t="s">
        <v>42</v>
      </c>
      <c r="B44" s="82" t="s">
        <v>57</v>
      </c>
      <c r="C44" s="82" t="s">
        <v>48</v>
      </c>
      <c r="D44" s="83" t="s">
        <v>228</v>
      </c>
      <c r="E44" s="82">
        <v>15.6</v>
      </c>
      <c r="F44" s="82">
        <v>15.6</v>
      </c>
      <c r="G44" s="82">
        <v>15.6</v>
      </c>
      <c r="H44" s="82">
        <v>15.6</v>
      </c>
      <c r="I44" s="82">
        <v>15.6</v>
      </c>
      <c r="J44" s="82">
        <v>17.8</v>
      </c>
      <c r="K44" s="82">
        <v>20</v>
      </c>
      <c r="L44" s="82">
        <v>21</v>
      </c>
      <c r="M44" s="82">
        <v>21</v>
      </c>
      <c r="N44" s="82">
        <v>21</v>
      </c>
      <c r="O44" s="82">
        <v>21</v>
      </c>
      <c r="P44" s="82">
        <v>21</v>
      </c>
      <c r="Q44" s="82">
        <v>21</v>
      </c>
      <c r="R44" s="82">
        <v>21</v>
      </c>
      <c r="S44" s="82">
        <v>21</v>
      </c>
      <c r="T44" s="82">
        <v>21</v>
      </c>
      <c r="U44" s="82">
        <v>21</v>
      </c>
      <c r="V44" s="82">
        <v>21</v>
      </c>
      <c r="W44" s="82">
        <v>21</v>
      </c>
      <c r="X44" s="82">
        <v>21</v>
      </c>
      <c r="Y44" s="82">
        <v>21</v>
      </c>
      <c r="Z44" s="82">
        <v>21</v>
      </c>
      <c r="AA44" s="82">
        <v>15.6</v>
      </c>
      <c r="AB44" s="84">
        <v>15.6</v>
      </c>
    </row>
    <row r="45" spans="1:28" ht="9.75" hidden="1">
      <c r="A45" s="81"/>
      <c r="B45" s="82"/>
      <c r="C45" s="82"/>
      <c r="D45" s="83" t="s">
        <v>229</v>
      </c>
      <c r="E45" s="82">
        <v>15.6</v>
      </c>
      <c r="F45" s="82">
        <v>15.6</v>
      </c>
      <c r="G45" s="82">
        <v>15.6</v>
      </c>
      <c r="H45" s="82">
        <v>15.6</v>
      </c>
      <c r="I45" s="82">
        <v>15.6</v>
      </c>
      <c r="J45" s="82">
        <v>17.8</v>
      </c>
      <c r="K45" s="82">
        <v>20</v>
      </c>
      <c r="L45" s="82">
        <v>21</v>
      </c>
      <c r="M45" s="82">
        <v>21</v>
      </c>
      <c r="N45" s="82">
        <v>21</v>
      </c>
      <c r="O45" s="82">
        <v>21</v>
      </c>
      <c r="P45" s="82">
        <v>21</v>
      </c>
      <c r="Q45" s="82">
        <v>21</v>
      </c>
      <c r="R45" s="82">
        <v>21</v>
      </c>
      <c r="S45" s="82">
        <v>21</v>
      </c>
      <c r="T45" s="82">
        <v>21</v>
      </c>
      <c r="U45" s="82">
        <v>21</v>
      </c>
      <c r="V45" s="82">
        <v>15.6</v>
      </c>
      <c r="W45" s="82">
        <v>15.6</v>
      </c>
      <c r="X45" s="82">
        <v>15.6</v>
      </c>
      <c r="Y45" s="82">
        <v>15.6</v>
      </c>
      <c r="Z45" s="82">
        <v>15.6</v>
      </c>
      <c r="AA45" s="82">
        <v>15.6</v>
      </c>
      <c r="AB45" s="84">
        <v>15.6</v>
      </c>
    </row>
    <row r="46" spans="1:28" ht="9.75" hidden="1">
      <c r="A46" s="81"/>
      <c r="B46" s="82"/>
      <c r="C46" s="82"/>
      <c r="D46" s="82" t="s">
        <v>51</v>
      </c>
      <c r="E46" s="82">
        <v>15.6</v>
      </c>
      <c r="F46" s="82">
        <v>15.6</v>
      </c>
      <c r="G46" s="82">
        <v>15.6</v>
      </c>
      <c r="H46" s="82">
        <v>15.6</v>
      </c>
      <c r="I46" s="82">
        <v>15.6</v>
      </c>
      <c r="J46" s="82">
        <v>15.6</v>
      </c>
      <c r="K46" s="82">
        <v>15.6</v>
      </c>
      <c r="L46" s="82">
        <v>15.6</v>
      </c>
      <c r="M46" s="82">
        <v>15.6</v>
      </c>
      <c r="N46" s="82">
        <v>15.6</v>
      </c>
      <c r="O46" s="82">
        <v>15.6</v>
      </c>
      <c r="P46" s="82">
        <v>15.6</v>
      </c>
      <c r="Q46" s="82">
        <v>15.6</v>
      </c>
      <c r="R46" s="82">
        <v>15.6</v>
      </c>
      <c r="S46" s="82">
        <v>15.6</v>
      </c>
      <c r="T46" s="82">
        <v>15.6</v>
      </c>
      <c r="U46" s="82">
        <v>15.6</v>
      </c>
      <c r="V46" s="82">
        <v>15.6</v>
      </c>
      <c r="W46" s="82">
        <v>15.6</v>
      </c>
      <c r="X46" s="82">
        <v>15.6</v>
      </c>
      <c r="Y46" s="82">
        <v>15.6</v>
      </c>
      <c r="Z46" s="82">
        <v>15.6</v>
      </c>
      <c r="AA46" s="82">
        <v>15.6</v>
      </c>
      <c r="AB46" s="84">
        <v>15.6</v>
      </c>
    </row>
    <row r="47" spans="1:28" ht="9.75" hidden="1">
      <c r="A47" s="81"/>
      <c r="B47" s="82"/>
      <c r="C47" s="82"/>
      <c r="D47" s="82" t="s">
        <v>58</v>
      </c>
      <c r="E47" s="82">
        <v>15.6</v>
      </c>
      <c r="F47" s="82">
        <v>15.6</v>
      </c>
      <c r="G47" s="82">
        <v>15.6</v>
      </c>
      <c r="H47" s="82">
        <v>15.6</v>
      </c>
      <c r="I47" s="82">
        <v>15.6</v>
      </c>
      <c r="J47" s="82">
        <v>17.6</v>
      </c>
      <c r="K47" s="82">
        <v>19.6</v>
      </c>
      <c r="L47" s="82">
        <v>21</v>
      </c>
      <c r="M47" s="82">
        <v>21</v>
      </c>
      <c r="N47" s="82">
        <v>21</v>
      </c>
      <c r="O47" s="82">
        <v>21</v>
      </c>
      <c r="P47" s="82">
        <v>21</v>
      </c>
      <c r="Q47" s="82">
        <v>21</v>
      </c>
      <c r="R47" s="82">
        <v>21</v>
      </c>
      <c r="S47" s="82">
        <v>21</v>
      </c>
      <c r="T47" s="82">
        <v>21</v>
      </c>
      <c r="U47" s="82">
        <v>21</v>
      </c>
      <c r="V47" s="82">
        <v>21</v>
      </c>
      <c r="W47" s="82">
        <v>21</v>
      </c>
      <c r="X47" s="82">
        <v>21</v>
      </c>
      <c r="Y47" s="82">
        <v>21</v>
      </c>
      <c r="Z47" s="82">
        <v>21</v>
      </c>
      <c r="AA47" s="82">
        <v>15.6</v>
      </c>
      <c r="AB47" s="84">
        <v>15.6</v>
      </c>
    </row>
    <row r="48" spans="1:28" ht="9.75" hidden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4"/>
    </row>
    <row r="49" spans="1:28" ht="9.75" hidden="1">
      <c r="A49" s="81" t="s">
        <v>43</v>
      </c>
      <c r="B49" s="82" t="s">
        <v>57</v>
      </c>
      <c r="C49" s="82" t="s">
        <v>48</v>
      </c>
      <c r="D49" s="83" t="s">
        <v>228</v>
      </c>
      <c r="E49" s="82">
        <v>26.7</v>
      </c>
      <c r="F49" s="82">
        <v>26.7</v>
      </c>
      <c r="G49" s="82">
        <v>26.7</v>
      </c>
      <c r="H49" s="82">
        <v>26.7</v>
      </c>
      <c r="I49" s="82">
        <v>26.7</v>
      </c>
      <c r="J49" s="82">
        <v>25.6</v>
      </c>
      <c r="K49" s="82">
        <v>25</v>
      </c>
      <c r="L49" s="82">
        <v>24</v>
      </c>
      <c r="M49" s="82">
        <v>24</v>
      </c>
      <c r="N49" s="82">
        <v>24</v>
      </c>
      <c r="O49" s="82">
        <v>24</v>
      </c>
      <c r="P49" s="82">
        <v>24</v>
      </c>
      <c r="Q49" s="82">
        <v>24</v>
      </c>
      <c r="R49" s="82">
        <v>24</v>
      </c>
      <c r="S49" s="82">
        <v>24</v>
      </c>
      <c r="T49" s="82">
        <v>24</v>
      </c>
      <c r="U49" s="82">
        <v>24</v>
      </c>
      <c r="V49" s="82">
        <v>24</v>
      </c>
      <c r="W49" s="82">
        <v>24</v>
      </c>
      <c r="X49" s="82">
        <v>24</v>
      </c>
      <c r="Y49" s="82">
        <v>24</v>
      </c>
      <c r="Z49" s="82">
        <v>24</v>
      </c>
      <c r="AA49" s="82">
        <v>26.7</v>
      </c>
      <c r="AB49" s="84">
        <v>26.7</v>
      </c>
    </row>
    <row r="50" spans="1:28" ht="9.75" hidden="1">
      <c r="A50" s="81"/>
      <c r="B50" s="82"/>
      <c r="C50" s="82"/>
      <c r="D50" s="83" t="s">
        <v>229</v>
      </c>
      <c r="E50" s="82">
        <v>26.7</v>
      </c>
      <c r="F50" s="82">
        <v>26.7</v>
      </c>
      <c r="G50" s="82">
        <v>26.7</v>
      </c>
      <c r="H50" s="82">
        <v>26.7</v>
      </c>
      <c r="I50" s="82">
        <v>26.7</v>
      </c>
      <c r="J50" s="82">
        <v>25.7</v>
      </c>
      <c r="K50" s="82">
        <v>25</v>
      </c>
      <c r="L50" s="82">
        <v>24</v>
      </c>
      <c r="M50" s="82">
        <v>24</v>
      </c>
      <c r="N50" s="82">
        <v>24</v>
      </c>
      <c r="O50" s="82">
        <v>24</v>
      </c>
      <c r="P50" s="82">
        <v>24</v>
      </c>
      <c r="Q50" s="82">
        <v>24</v>
      </c>
      <c r="R50" s="82">
        <v>24</v>
      </c>
      <c r="S50" s="82">
        <v>24</v>
      </c>
      <c r="T50" s="82">
        <v>24</v>
      </c>
      <c r="U50" s="82">
        <v>24</v>
      </c>
      <c r="V50" s="82">
        <v>24</v>
      </c>
      <c r="W50" s="82">
        <v>24</v>
      </c>
      <c r="X50" s="82">
        <v>24</v>
      </c>
      <c r="Y50" s="82">
        <v>24</v>
      </c>
      <c r="Z50" s="82">
        <v>24</v>
      </c>
      <c r="AA50" s="82">
        <v>26.7</v>
      </c>
      <c r="AB50" s="84">
        <v>26.7</v>
      </c>
    </row>
    <row r="51" spans="1:28" ht="9.75" hidden="1">
      <c r="A51" s="81"/>
      <c r="B51" s="82"/>
      <c r="C51" s="82"/>
      <c r="D51" s="82" t="s">
        <v>51</v>
      </c>
      <c r="E51" s="82">
        <v>26.7</v>
      </c>
      <c r="F51" s="82">
        <v>26.7</v>
      </c>
      <c r="G51" s="82">
        <v>26.7</v>
      </c>
      <c r="H51" s="82">
        <v>26.7</v>
      </c>
      <c r="I51" s="82">
        <v>26.7</v>
      </c>
      <c r="J51" s="82">
        <v>26.7</v>
      </c>
      <c r="K51" s="82">
        <v>26.7</v>
      </c>
      <c r="L51" s="82">
        <v>26.7</v>
      </c>
      <c r="M51" s="82">
        <v>26.7</v>
      </c>
      <c r="N51" s="82">
        <v>26.7</v>
      </c>
      <c r="O51" s="82">
        <v>26.7</v>
      </c>
      <c r="P51" s="82">
        <v>26.7</v>
      </c>
      <c r="Q51" s="82">
        <v>26.7</v>
      </c>
      <c r="R51" s="82">
        <v>26.7</v>
      </c>
      <c r="S51" s="82">
        <v>26.7</v>
      </c>
      <c r="T51" s="82">
        <v>26.7</v>
      </c>
      <c r="U51" s="82">
        <v>26.7</v>
      </c>
      <c r="V51" s="82">
        <v>26.7</v>
      </c>
      <c r="W51" s="82">
        <v>26.7</v>
      </c>
      <c r="X51" s="82">
        <v>26.7</v>
      </c>
      <c r="Y51" s="82">
        <v>26.7</v>
      </c>
      <c r="Z51" s="82">
        <v>26.7</v>
      </c>
      <c r="AA51" s="82">
        <v>26.7</v>
      </c>
      <c r="AB51" s="84">
        <v>26.7</v>
      </c>
    </row>
    <row r="52" spans="1:28" ht="9.75" hidden="1">
      <c r="A52" s="81"/>
      <c r="B52" s="85" t="s">
        <v>10</v>
      </c>
      <c r="C52" s="82"/>
      <c r="D52" s="82" t="s">
        <v>55</v>
      </c>
      <c r="E52" s="82">
        <v>26.7</v>
      </c>
      <c r="F52" s="82">
        <v>26.7</v>
      </c>
      <c r="G52" s="82">
        <v>26.7</v>
      </c>
      <c r="H52" s="82">
        <v>26.7</v>
      </c>
      <c r="I52" s="82">
        <v>26.7</v>
      </c>
      <c r="J52" s="82">
        <v>25.7</v>
      </c>
      <c r="K52" s="82">
        <v>25</v>
      </c>
      <c r="L52" s="82">
        <v>24</v>
      </c>
      <c r="M52" s="82">
        <v>24</v>
      </c>
      <c r="N52" s="82">
        <v>24</v>
      </c>
      <c r="O52" s="82">
        <v>24</v>
      </c>
      <c r="P52" s="82">
        <v>24</v>
      </c>
      <c r="Q52" s="82">
        <v>24</v>
      </c>
      <c r="R52" s="82">
        <v>24</v>
      </c>
      <c r="S52" s="82">
        <v>24</v>
      </c>
      <c r="T52" s="82">
        <v>24</v>
      </c>
      <c r="U52" s="82">
        <v>24</v>
      </c>
      <c r="V52" s="82">
        <v>24</v>
      </c>
      <c r="W52" s="82">
        <v>24</v>
      </c>
      <c r="X52" s="82">
        <v>24</v>
      </c>
      <c r="Y52" s="82">
        <v>24</v>
      </c>
      <c r="Z52" s="82">
        <v>24</v>
      </c>
      <c r="AA52" s="82">
        <v>26.7</v>
      </c>
      <c r="AB52" s="84">
        <v>26.7</v>
      </c>
    </row>
    <row r="53" spans="1:28" ht="9.75">
      <c r="A53" s="81"/>
      <c r="B53" s="85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4"/>
    </row>
    <row r="54" spans="1:30" ht="9.75">
      <c r="A54" s="79" t="s">
        <v>42</v>
      </c>
      <c r="B54" s="64" t="s">
        <v>57</v>
      </c>
      <c r="C54" s="64" t="s">
        <v>48</v>
      </c>
      <c r="D54" s="64" t="s">
        <v>228</v>
      </c>
      <c r="E54" s="86">
        <f>E44*1.8+32</f>
        <v>60.08</v>
      </c>
      <c r="F54" s="86">
        <f aca="true" t="shared" si="0" ref="F54:AB54">F44*1.8+32</f>
        <v>60.08</v>
      </c>
      <c r="G54" s="86">
        <f t="shared" si="0"/>
        <v>60.08</v>
      </c>
      <c r="H54" s="86">
        <f t="shared" si="0"/>
        <v>60.08</v>
      </c>
      <c r="I54" s="86">
        <f t="shared" si="0"/>
        <v>60.08</v>
      </c>
      <c r="J54" s="86">
        <f t="shared" si="0"/>
        <v>64.03999999999999</v>
      </c>
      <c r="K54" s="86">
        <f t="shared" si="0"/>
        <v>68</v>
      </c>
      <c r="L54" s="86">
        <f t="shared" si="0"/>
        <v>69.80000000000001</v>
      </c>
      <c r="M54" s="86">
        <f t="shared" si="0"/>
        <v>69.80000000000001</v>
      </c>
      <c r="N54" s="86">
        <f t="shared" si="0"/>
        <v>69.80000000000001</v>
      </c>
      <c r="O54" s="86">
        <f t="shared" si="0"/>
        <v>69.80000000000001</v>
      </c>
      <c r="P54" s="86">
        <f t="shared" si="0"/>
        <v>69.80000000000001</v>
      </c>
      <c r="Q54" s="86">
        <f t="shared" si="0"/>
        <v>69.80000000000001</v>
      </c>
      <c r="R54" s="86">
        <f t="shared" si="0"/>
        <v>69.80000000000001</v>
      </c>
      <c r="S54" s="86">
        <f t="shared" si="0"/>
        <v>69.80000000000001</v>
      </c>
      <c r="T54" s="86">
        <f t="shared" si="0"/>
        <v>69.80000000000001</v>
      </c>
      <c r="U54" s="86">
        <f t="shared" si="0"/>
        <v>69.80000000000001</v>
      </c>
      <c r="V54" s="86">
        <f t="shared" si="0"/>
        <v>69.80000000000001</v>
      </c>
      <c r="W54" s="86">
        <f t="shared" si="0"/>
        <v>69.80000000000001</v>
      </c>
      <c r="X54" s="86">
        <f t="shared" si="0"/>
        <v>69.80000000000001</v>
      </c>
      <c r="Y54" s="86">
        <f t="shared" si="0"/>
        <v>69.80000000000001</v>
      </c>
      <c r="Z54" s="86">
        <f t="shared" si="0"/>
        <v>69.80000000000001</v>
      </c>
      <c r="AA54" s="86">
        <f t="shared" si="0"/>
        <v>60.08</v>
      </c>
      <c r="AB54" s="87">
        <f t="shared" si="0"/>
        <v>60.08</v>
      </c>
      <c r="AC54" s="88"/>
      <c r="AD54" s="88"/>
    </row>
    <row r="55" spans="1:30" ht="9.75">
      <c r="A55" s="79"/>
      <c r="B55" s="64" t="s">
        <v>11</v>
      </c>
      <c r="C55" s="64"/>
      <c r="D55" s="64" t="s">
        <v>229</v>
      </c>
      <c r="E55" s="86">
        <f aca="true" t="shared" si="1" ref="E55:AB55">E45*1.8+32</f>
        <v>60.08</v>
      </c>
      <c r="F55" s="86">
        <f t="shared" si="1"/>
        <v>60.08</v>
      </c>
      <c r="G55" s="86">
        <f t="shared" si="1"/>
        <v>60.08</v>
      </c>
      <c r="H55" s="86">
        <f t="shared" si="1"/>
        <v>60.08</v>
      </c>
      <c r="I55" s="86">
        <f t="shared" si="1"/>
        <v>60.08</v>
      </c>
      <c r="J55" s="86">
        <f t="shared" si="1"/>
        <v>64.03999999999999</v>
      </c>
      <c r="K55" s="86">
        <f t="shared" si="1"/>
        <v>68</v>
      </c>
      <c r="L55" s="86">
        <f t="shared" si="1"/>
        <v>69.80000000000001</v>
      </c>
      <c r="M55" s="86">
        <f t="shared" si="1"/>
        <v>69.80000000000001</v>
      </c>
      <c r="N55" s="86">
        <f t="shared" si="1"/>
        <v>69.80000000000001</v>
      </c>
      <c r="O55" s="86">
        <f t="shared" si="1"/>
        <v>69.80000000000001</v>
      </c>
      <c r="P55" s="86">
        <f t="shared" si="1"/>
        <v>69.80000000000001</v>
      </c>
      <c r="Q55" s="86">
        <f t="shared" si="1"/>
        <v>69.80000000000001</v>
      </c>
      <c r="R55" s="86">
        <f t="shared" si="1"/>
        <v>69.80000000000001</v>
      </c>
      <c r="S55" s="86">
        <f t="shared" si="1"/>
        <v>69.80000000000001</v>
      </c>
      <c r="T55" s="86">
        <f t="shared" si="1"/>
        <v>69.80000000000001</v>
      </c>
      <c r="U55" s="86">
        <f t="shared" si="1"/>
        <v>69.80000000000001</v>
      </c>
      <c r="V55" s="86">
        <f t="shared" si="1"/>
        <v>60.08</v>
      </c>
      <c r="W55" s="86">
        <f t="shared" si="1"/>
        <v>60.08</v>
      </c>
      <c r="X55" s="86">
        <f t="shared" si="1"/>
        <v>60.08</v>
      </c>
      <c r="Y55" s="86">
        <f t="shared" si="1"/>
        <v>60.08</v>
      </c>
      <c r="Z55" s="86">
        <f t="shared" si="1"/>
        <v>60.08</v>
      </c>
      <c r="AA55" s="86">
        <f t="shared" si="1"/>
        <v>60.08</v>
      </c>
      <c r="AB55" s="87">
        <f t="shared" si="1"/>
        <v>60.08</v>
      </c>
      <c r="AC55" s="88"/>
      <c r="AD55" s="88"/>
    </row>
    <row r="56" spans="1:30" ht="9.75">
      <c r="A56" s="79"/>
      <c r="B56" s="64"/>
      <c r="C56" s="64"/>
      <c r="D56" s="64" t="s">
        <v>51</v>
      </c>
      <c r="E56" s="86">
        <f aca="true" t="shared" si="2" ref="E56:AB56">E46*1.8+32</f>
        <v>60.08</v>
      </c>
      <c r="F56" s="86">
        <f t="shared" si="2"/>
        <v>60.08</v>
      </c>
      <c r="G56" s="86">
        <f t="shared" si="2"/>
        <v>60.08</v>
      </c>
      <c r="H56" s="86">
        <f t="shared" si="2"/>
        <v>60.08</v>
      </c>
      <c r="I56" s="86">
        <f t="shared" si="2"/>
        <v>60.08</v>
      </c>
      <c r="J56" s="86">
        <f t="shared" si="2"/>
        <v>60.08</v>
      </c>
      <c r="K56" s="86">
        <f t="shared" si="2"/>
        <v>60.08</v>
      </c>
      <c r="L56" s="86">
        <f t="shared" si="2"/>
        <v>60.08</v>
      </c>
      <c r="M56" s="86">
        <f t="shared" si="2"/>
        <v>60.08</v>
      </c>
      <c r="N56" s="86">
        <f t="shared" si="2"/>
        <v>60.08</v>
      </c>
      <c r="O56" s="86">
        <f t="shared" si="2"/>
        <v>60.08</v>
      </c>
      <c r="P56" s="86">
        <f t="shared" si="2"/>
        <v>60.08</v>
      </c>
      <c r="Q56" s="86">
        <f t="shared" si="2"/>
        <v>60.08</v>
      </c>
      <c r="R56" s="86">
        <f t="shared" si="2"/>
        <v>60.08</v>
      </c>
      <c r="S56" s="86">
        <f t="shared" si="2"/>
        <v>60.08</v>
      </c>
      <c r="T56" s="86">
        <f t="shared" si="2"/>
        <v>60.08</v>
      </c>
      <c r="U56" s="86">
        <f t="shared" si="2"/>
        <v>60.08</v>
      </c>
      <c r="V56" s="86">
        <f t="shared" si="2"/>
        <v>60.08</v>
      </c>
      <c r="W56" s="86">
        <f t="shared" si="2"/>
        <v>60.08</v>
      </c>
      <c r="X56" s="86">
        <f t="shared" si="2"/>
        <v>60.08</v>
      </c>
      <c r="Y56" s="86">
        <f t="shared" si="2"/>
        <v>60.08</v>
      </c>
      <c r="Z56" s="86">
        <f t="shared" si="2"/>
        <v>60.08</v>
      </c>
      <c r="AA56" s="86">
        <f t="shared" si="2"/>
        <v>60.08</v>
      </c>
      <c r="AB56" s="87">
        <f t="shared" si="2"/>
        <v>60.08</v>
      </c>
      <c r="AC56" s="88"/>
      <c r="AD56" s="88"/>
    </row>
    <row r="57" spans="1:30" ht="9.75">
      <c r="A57" s="79"/>
      <c r="B57" s="64"/>
      <c r="C57" s="64"/>
      <c r="D57" s="64" t="s">
        <v>58</v>
      </c>
      <c r="E57" s="86">
        <f aca="true" t="shared" si="3" ref="E57:AB57">E47*1.8+32</f>
        <v>60.08</v>
      </c>
      <c r="F57" s="86">
        <f t="shared" si="3"/>
        <v>60.08</v>
      </c>
      <c r="G57" s="86">
        <f t="shared" si="3"/>
        <v>60.08</v>
      </c>
      <c r="H57" s="86">
        <f t="shared" si="3"/>
        <v>60.08</v>
      </c>
      <c r="I57" s="86">
        <f t="shared" si="3"/>
        <v>60.08</v>
      </c>
      <c r="J57" s="86">
        <f t="shared" si="3"/>
        <v>63.68000000000001</v>
      </c>
      <c r="K57" s="86">
        <f t="shared" si="3"/>
        <v>67.28</v>
      </c>
      <c r="L57" s="86">
        <f t="shared" si="3"/>
        <v>69.80000000000001</v>
      </c>
      <c r="M57" s="86">
        <f t="shared" si="3"/>
        <v>69.80000000000001</v>
      </c>
      <c r="N57" s="86">
        <f t="shared" si="3"/>
        <v>69.80000000000001</v>
      </c>
      <c r="O57" s="86">
        <f t="shared" si="3"/>
        <v>69.80000000000001</v>
      </c>
      <c r="P57" s="86">
        <f t="shared" si="3"/>
        <v>69.80000000000001</v>
      </c>
      <c r="Q57" s="86">
        <f t="shared" si="3"/>
        <v>69.80000000000001</v>
      </c>
      <c r="R57" s="86">
        <f t="shared" si="3"/>
        <v>69.80000000000001</v>
      </c>
      <c r="S57" s="86">
        <f t="shared" si="3"/>
        <v>69.80000000000001</v>
      </c>
      <c r="T57" s="86">
        <f t="shared" si="3"/>
        <v>69.80000000000001</v>
      </c>
      <c r="U57" s="86">
        <f t="shared" si="3"/>
        <v>69.80000000000001</v>
      </c>
      <c r="V57" s="86">
        <f t="shared" si="3"/>
        <v>69.80000000000001</v>
      </c>
      <c r="W57" s="86">
        <f t="shared" si="3"/>
        <v>69.80000000000001</v>
      </c>
      <c r="X57" s="86">
        <f t="shared" si="3"/>
        <v>69.80000000000001</v>
      </c>
      <c r="Y57" s="86">
        <f t="shared" si="3"/>
        <v>69.80000000000001</v>
      </c>
      <c r="Z57" s="86">
        <f t="shared" si="3"/>
        <v>69.80000000000001</v>
      </c>
      <c r="AA57" s="86">
        <f t="shared" si="3"/>
        <v>60.08</v>
      </c>
      <c r="AB57" s="87">
        <f t="shared" si="3"/>
        <v>60.08</v>
      </c>
      <c r="AC57" s="88"/>
      <c r="AD57" s="88"/>
    </row>
    <row r="58" spans="1:30" ht="9.75">
      <c r="A58" s="79"/>
      <c r="B58" s="64"/>
      <c r="C58" s="64"/>
      <c r="D58" s="64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7"/>
      <c r="AC58" s="88"/>
      <c r="AD58" s="88"/>
    </row>
    <row r="59" spans="1:30" ht="9.75">
      <c r="A59" s="79" t="s">
        <v>43</v>
      </c>
      <c r="B59" s="64" t="s">
        <v>57</v>
      </c>
      <c r="C59" s="64" t="s">
        <v>48</v>
      </c>
      <c r="D59" s="64" t="s">
        <v>228</v>
      </c>
      <c r="E59" s="86">
        <f>E49*1.8+32</f>
        <v>80.06</v>
      </c>
      <c r="F59" s="86">
        <f aca="true" t="shared" si="4" ref="F59:AB59">F49*1.8+32</f>
        <v>80.06</v>
      </c>
      <c r="G59" s="86">
        <f t="shared" si="4"/>
        <v>80.06</v>
      </c>
      <c r="H59" s="86">
        <f t="shared" si="4"/>
        <v>80.06</v>
      </c>
      <c r="I59" s="86">
        <f t="shared" si="4"/>
        <v>80.06</v>
      </c>
      <c r="J59" s="86">
        <f t="shared" si="4"/>
        <v>78.08000000000001</v>
      </c>
      <c r="K59" s="86">
        <f t="shared" si="4"/>
        <v>77</v>
      </c>
      <c r="L59" s="86">
        <f t="shared" si="4"/>
        <v>75.2</v>
      </c>
      <c r="M59" s="86">
        <f t="shared" si="4"/>
        <v>75.2</v>
      </c>
      <c r="N59" s="86">
        <f t="shared" si="4"/>
        <v>75.2</v>
      </c>
      <c r="O59" s="86">
        <f t="shared" si="4"/>
        <v>75.2</v>
      </c>
      <c r="P59" s="86">
        <f t="shared" si="4"/>
        <v>75.2</v>
      </c>
      <c r="Q59" s="86">
        <f t="shared" si="4"/>
        <v>75.2</v>
      </c>
      <c r="R59" s="86">
        <f t="shared" si="4"/>
        <v>75.2</v>
      </c>
      <c r="S59" s="86">
        <f t="shared" si="4"/>
        <v>75.2</v>
      </c>
      <c r="T59" s="86">
        <f t="shared" si="4"/>
        <v>75.2</v>
      </c>
      <c r="U59" s="86">
        <f t="shared" si="4"/>
        <v>75.2</v>
      </c>
      <c r="V59" s="86">
        <f t="shared" si="4"/>
        <v>75.2</v>
      </c>
      <c r="W59" s="86">
        <f t="shared" si="4"/>
        <v>75.2</v>
      </c>
      <c r="X59" s="86">
        <f t="shared" si="4"/>
        <v>75.2</v>
      </c>
      <c r="Y59" s="86">
        <f t="shared" si="4"/>
        <v>75.2</v>
      </c>
      <c r="Z59" s="86">
        <f t="shared" si="4"/>
        <v>75.2</v>
      </c>
      <c r="AA59" s="86">
        <f t="shared" si="4"/>
        <v>80.06</v>
      </c>
      <c r="AB59" s="87">
        <f t="shared" si="4"/>
        <v>80.06</v>
      </c>
      <c r="AC59" s="88"/>
      <c r="AD59" s="88"/>
    </row>
    <row r="60" spans="1:30" ht="9.75">
      <c r="A60" s="79"/>
      <c r="B60" s="64" t="s">
        <v>11</v>
      </c>
      <c r="C60" s="64"/>
      <c r="D60" s="64" t="s">
        <v>229</v>
      </c>
      <c r="E60" s="86">
        <f aca="true" t="shared" si="5" ref="E60:AB60">E50*1.8+32</f>
        <v>80.06</v>
      </c>
      <c r="F60" s="86">
        <f t="shared" si="5"/>
        <v>80.06</v>
      </c>
      <c r="G60" s="86">
        <f t="shared" si="5"/>
        <v>80.06</v>
      </c>
      <c r="H60" s="86">
        <f t="shared" si="5"/>
        <v>80.06</v>
      </c>
      <c r="I60" s="86">
        <f t="shared" si="5"/>
        <v>80.06</v>
      </c>
      <c r="J60" s="86">
        <f t="shared" si="5"/>
        <v>78.25999999999999</v>
      </c>
      <c r="K60" s="86">
        <f t="shared" si="5"/>
        <v>77</v>
      </c>
      <c r="L60" s="86">
        <f t="shared" si="5"/>
        <v>75.2</v>
      </c>
      <c r="M60" s="86">
        <f t="shared" si="5"/>
        <v>75.2</v>
      </c>
      <c r="N60" s="86">
        <f t="shared" si="5"/>
        <v>75.2</v>
      </c>
      <c r="O60" s="86">
        <f t="shared" si="5"/>
        <v>75.2</v>
      </c>
      <c r="P60" s="86">
        <f t="shared" si="5"/>
        <v>75.2</v>
      </c>
      <c r="Q60" s="86">
        <f t="shared" si="5"/>
        <v>75.2</v>
      </c>
      <c r="R60" s="86">
        <f t="shared" si="5"/>
        <v>75.2</v>
      </c>
      <c r="S60" s="86">
        <f t="shared" si="5"/>
        <v>75.2</v>
      </c>
      <c r="T60" s="86">
        <f t="shared" si="5"/>
        <v>75.2</v>
      </c>
      <c r="U60" s="86">
        <f t="shared" si="5"/>
        <v>75.2</v>
      </c>
      <c r="V60" s="86">
        <f t="shared" si="5"/>
        <v>75.2</v>
      </c>
      <c r="W60" s="86">
        <f t="shared" si="5"/>
        <v>75.2</v>
      </c>
      <c r="X60" s="86">
        <f t="shared" si="5"/>
        <v>75.2</v>
      </c>
      <c r="Y60" s="86">
        <f t="shared" si="5"/>
        <v>75.2</v>
      </c>
      <c r="Z60" s="86">
        <f t="shared" si="5"/>
        <v>75.2</v>
      </c>
      <c r="AA60" s="86">
        <f t="shared" si="5"/>
        <v>80.06</v>
      </c>
      <c r="AB60" s="87">
        <f t="shared" si="5"/>
        <v>80.06</v>
      </c>
      <c r="AC60" s="88"/>
      <c r="AD60" s="88"/>
    </row>
    <row r="61" spans="1:30" ht="9.75">
      <c r="A61" s="79"/>
      <c r="B61" s="64"/>
      <c r="C61" s="64"/>
      <c r="D61" s="64" t="s">
        <v>51</v>
      </c>
      <c r="E61" s="86">
        <f aca="true" t="shared" si="6" ref="E61:AB61">E51*1.8+32</f>
        <v>80.06</v>
      </c>
      <c r="F61" s="86">
        <f t="shared" si="6"/>
        <v>80.06</v>
      </c>
      <c r="G61" s="86">
        <f t="shared" si="6"/>
        <v>80.06</v>
      </c>
      <c r="H61" s="86">
        <f t="shared" si="6"/>
        <v>80.06</v>
      </c>
      <c r="I61" s="86">
        <f t="shared" si="6"/>
        <v>80.06</v>
      </c>
      <c r="J61" s="86">
        <f t="shared" si="6"/>
        <v>80.06</v>
      </c>
      <c r="K61" s="86">
        <f t="shared" si="6"/>
        <v>80.06</v>
      </c>
      <c r="L61" s="86">
        <f t="shared" si="6"/>
        <v>80.06</v>
      </c>
      <c r="M61" s="86">
        <f t="shared" si="6"/>
        <v>80.06</v>
      </c>
      <c r="N61" s="86">
        <f t="shared" si="6"/>
        <v>80.06</v>
      </c>
      <c r="O61" s="86">
        <f t="shared" si="6"/>
        <v>80.06</v>
      </c>
      <c r="P61" s="86">
        <f t="shared" si="6"/>
        <v>80.06</v>
      </c>
      <c r="Q61" s="86">
        <f t="shared" si="6"/>
        <v>80.06</v>
      </c>
      <c r="R61" s="86">
        <f t="shared" si="6"/>
        <v>80.06</v>
      </c>
      <c r="S61" s="86">
        <f t="shared" si="6"/>
        <v>80.06</v>
      </c>
      <c r="T61" s="86">
        <f t="shared" si="6"/>
        <v>80.06</v>
      </c>
      <c r="U61" s="86">
        <f t="shared" si="6"/>
        <v>80.06</v>
      </c>
      <c r="V61" s="86">
        <f t="shared" si="6"/>
        <v>80.06</v>
      </c>
      <c r="W61" s="86">
        <f t="shared" si="6"/>
        <v>80.06</v>
      </c>
      <c r="X61" s="86">
        <f t="shared" si="6"/>
        <v>80.06</v>
      </c>
      <c r="Y61" s="86">
        <f t="shared" si="6"/>
        <v>80.06</v>
      </c>
      <c r="Z61" s="86">
        <f t="shared" si="6"/>
        <v>80.06</v>
      </c>
      <c r="AA61" s="86">
        <f t="shared" si="6"/>
        <v>80.06</v>
      </c>
      <c r="AB61" s="87">
        <f t="shared" si="6"/>
        <v>80.06</v>
      </c>
      <c r="AC61" s="88"/>
      <c r="AD61" s="88"/>
    </row>
    <row r="62" spans="1:30" ht="9.75">
      <c r="A62" s="79"/>
      <c r="B62" s="64"/>
      <c r="C62" s="64"/>
      <c r="D62" s="64" t="s">
        <v>55</v>
      </c>
      <c r="E62" s="86">
        <f aca="true" t="shared" si="7" ref="E62:AB62">E52*1.8+32</f>
        <v>80.06</v>
      </c>
      <c r="F62" s="86">
        <f t="shared" si="7"/>
        <v>80.06</v>
      </c>
      <c r="G62" s="86">
        <f t="shared" si="7"/>
        <v>80.06</v>
      </c>
      <c r="H62" s="86">
        <f t="shared" si="7"/>
        <v>80.06</v>
      </c>
      <c r="I62" s="86">
        <f t="shared" si="7"/>
        <v>80.06</v>
      </c>
      <c r="J62" s="86">
        <f t="shared" si="7"/>
        <v>78.25999999999999</v>
      </c>
      <c r="K62" s="86">
        <f t="shared" si="7"/>
        <v>77</v>
      </c>
      <c r="L62" s="86">
        <f t="shared" si="7"/>
        <v>75.2</v>
      </c>
      <c r="M62" s="86">
        <f t="shared" si="7"/>
        <v>75.2</v>
      </c>
      <c r="N62" s="86">
        <f t="shared" si="7"/>
        <v>75.2</v>
      </c>
      <c r="O62" s="86">
        <f t="shared" si="7"/>
        <v>75.2</v>
      </c>
      <c r="P62" s="86">
        <f t="shared" si="7"/>
        <v>75.2</v>
      </c>
      <c r="Q62" s="86">
        <f t="shared" si="7"/>
        <v>75.2</v>
      </c>
      <c r="R62" s="86">
        <f t="shared" si="7"/>
        <v>75.2</v>
      </c>
      <c r="S62" s="86">
        <f t="shared" si="7"/>
        <v>75.2</v>
      </c>
      <c r="T62" s="86">
        <f t="shared" si="7"/>
        <v>75.2</v>
      </c>
      <c r="U62" s="86">
        <f t="shared" si="7"/>
        <v>75.2</v>
      </c>
      <c r="V62" s="86">
        <f t="shared" si="7"/>
        <v>75.2</v>
      </c>
      <c r="W62" s="86">
        <f t="shared" si="7"/>
        <v>75.2</v>
      </c>
      <c r="X62" s="86">
        <f t="shared" si="7"/>
        <v>75.2</v>
      </c>
      <c r="Y62" s="86">
        <f t="shared" si="7"/>
        <v>75.2</v>
      </c>
      <c r="Z62" s="86">
        <f t="shared" si="7"/>
        <v>75.2</v>
      </c>
      <c r="AA62" s="86">
        <f t="shared" si="7"/>
        <v>80.06</v>
      </c>
      <c r="AB62" s="87">
        <f t="shared" si="7"/>
        <v>80.06</v>
      </c>
      <c r="AC62" s="88"/>
      <c r="AD62" s="88"/>
    </row>
    <row r="63" spans="1:30" ht="9.75">
      <c r="A63" s="79"/>
      <c r="B63" s="64"/>
      <c r="C63" s="64"/>
      <c r="D63" s="64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7"/>
      <c r="AC63" s="88"/>
      <c r="AD63" s="88"/>
    </row>
    <row r="64" spans="1:30" ht="9.75">
      <c r="A64" s="79" t="s">
        <v>59</v>
      </c>
      <c r="B64" s="64" t="s">
        <v>52</v>
      </c>
      <c r="C64" s="64" t="s">
        <v>48</v>
      </c>
      <c r="D64" s="64" t="s">
        <v>49</v>
      </c>
      <c r="E64" s="64">
        <v>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1</v>
      </c>
      <c r="M64" s="64">
        <v>1</v>
      </c>
      <c r="N64" s="64">
        <v>1</v>
      </c>
      <c r="O64" s="64">
        <v>1</v>
      </c>
      <c r="P64" s="64">
        <v>1</v>
      </c>
      <c r="Q64" s="64">
        <v>1</v>
      </c>
      <c r="R64" s="64">
        <v>1</v>
      </c>
      <c r="S64" s="64">
        <v>1</v>
      </c>
      <c r="T64" s="64">
        <v>1</v>
      </c>
      <c r="U64" s="64">
        <v>1</v>
      </c>
      <c r="V64" s="64">
        <v>1</v>
      </c>
      <c r="W64" s="64">
        <v>1</v>
      </c>
      <c r="X64" s="64">
        <v>1</v>
      </c>
      <c r="Y64" s="64">
        <v>1</v>
      </c>
      <c r="Z64" s="64">
        <v>1</v>
      </c>
      <c r="AA64" s="64">
        <v>0</v>
      </c>
      <c r="AB64" s="80">
        <v>0</v>
      </c>
      <c r="AC64" s="88"/>
      <c r="AD64" s="88"/>
    </row>
    <row r="65" spans="1:30" ht="9.75">
      <c r="A65" s="79"/>
      <c r="B65" s="64"/>
      <c r="C65" s="64"/>
      <c r="D65" s="64" t="s">
        <v>50</v>
      </c>
      <c r="E65" s="64">
        <v>0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1</v>
      </c>
      <c r="M65" s="64">
        <v>1</v>
      </c>
      <c r="N65" s="64">
        <v>1</v>
      </c>
      <c r="O65" s="64">
        <v>1</v>
      </c>
      <c r="P65" s="64">
        <v>1</v>
      </c>
      <c r="Q65" s="64">
        <v>1</v>
      </c>
      <c r="R65" s="64">
        <v>1</v>
      </c>
      <c r="S65" s="64">
        <v>1</v>
      </c>
      <c r="T65" s="64">
        <v>1</v>
      </c>
      <c r="U65" s="64">
        <v>1</v>
      </c>
      <c r="V65" s="64">
        <v>1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80">
        <v>0</v>
      </c>
      <c r="AC65" s="88"/>
      <c r="AD65" s="88"/>
    </row>
    <row r="66" spans="1:30" ht="9.75">
      <c r="A66" s="79"/>
      <c r="B66" s="64"/>
      <c r="C66" s="64"/>
      <c r="D66" s="64" t="s">
        <v>51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0</v>
      </c>
      <c r="Z66" s="64">
        <v>0</v>
      </c>
      <c r="AA66" s="64">
        <v>0</v>
      </c>
      <c r="AB66" s="80">
        <v>0</v>
      </c>
      <c r="AC66" s="88"/>
      <c r="AD66" s="88"/>
    </row>
    <row r="67" spans="1:30" ht="9.75">
      <c r="A67" s="79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80"/>
      <c r="AC67" s="88"/>
      <c r="AD67" s="88"/>
    </row>
    <row r="68" spans="1:30" ht="9.75">
      <c r="A68" s="89" t="s">
        <v>60</v>
      </c>
      <c r="B68" s="90" t="s">
        <v>52</v>
      </c>
      <c r="C68" s="90" t="s">
        <v>48</v>
      </c>
      <c r="D68" s="90" t="s">
        <v>53</v>
      </c>
      <c r="E68" s="90">
        <v>1</v>
      </c>
      <c r="F68" s="90">
        <v>1</v>
      </c>
      <c r="G68" s="90">
        <v>1</v>
      </c>
      <c r="H68" s="90">
        <v>1</v>
      </c>
      <c r="I68" s="90">
        <v>1</v>
      </c>
      <c r="J68" s="90">
        <v>1</v>
      </c>
      <c r="K68" s="90">
        <v>1</v>
      </c>
      <c r="L68" s="90">
        <v>1</v>
      </c>
      <c r="M68" s="90">
        <v>1</v>
      </c>
      <c r="N68" s="90">
        <v>1</v>
      </c>
      <c r="O68" s="90">
        <v>1</v>
      </c>
      <c r="P68" s="90">
        <v>1</v>
      </c>
      <c r="Q68" s="90">
        <v>1</v>
      </c>
      <c r="R68" s="90">
        <v>1</v>
      </c>
      <c r="S68" s="90">
        <v>1</v>
      </c>
      <c r="T68" s="90">
        <v>1</v>
      </c>
      <c r="U68" s="90">
        <v>1</v>
      </c>
      <c r="V68" s="90">
        <v>1</v>
      </c>
      <c r="W68" s="90">
        <v>1</v>
      </c>
      <c r="X68" s="90">
        <v>1</v>
      </c>
      <c r="Y68" s="90">
        <v>1</v>
      </c>
      <c r="Z68" s="90">
        <v>1</v>
      </c>
      <c r="AA68" s="90">
        <v>1</v>
      </c>
      <c r="AB68" s="91">
        <v>1</v>
      </c>
      <c r="AC68" s="88"/>
      <c r="AD68" s="88"/>
    </row>
    <row r="69" spans="1:30" ht="12.75">
      <c r="A69" s="138" t="s">
        <v>281</v>
      </c>
      <c r="B69" s="139" t="s">
        <v>282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</row>
  </sheetData>
  <sheetProtection/>
  <mergeCells count="1">
    <mergeCell ref="A26:AB26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U1:U91"/>
  <sheetViews>
    <sheetView zoomScale="69" zoomScaleNormal="69" zoomScalePageLayoutView="0" workbookViewId="0" topLeftCell="A1">
      <selection activeCell="AP52" sqref="AP52"/>
    </sheetView>
  </sheetViews>
  <sheetFormatPr defaultColWidth="9.33203125" defaultRowHeight="10.5"/>
  <cols>
    <col min="42" max="42" width="9.33203125" style="68" customWidth="1"/>
  </cols>
  <sheetData>
    <row r="1" ht="10.5">
      <c r="U1" s="65"/>
    </row>
    <row r="2" ht="10.5">
      <c r="U2" s="65"/>
    </row>
    <row r="3" ht="10.5">
      <c r="U3" s="65"/>
    </row>
    <row r="4" ht="10.5">
      <c r="U4" s="65"/>
    </row>
    <row r="5" ht="10.5">
      <c r="U5" s="65"/>
    </row>
    <row r="6" ht="10.5">
      <c r="U6" s="65"/>
    </row>
    <row r="7" ht="10.5">
      <c r="U7" s="65"/>
    </row>
    <row r="8" ht="10.5">
      <c r="U8" s="65"/>
    </row>
    <row r="9" ht="10.5">
      <c r="U9" s="65"/>
    </row>
    <row r="10" ht="10.5">
      <c r="U10" s="65"/>
    </row>
    <row r="11" ht="10.5">
      <c r="U11" s="65"/>
    </row>
    <row r="12" ht="10.5">
      <c r="U12" s="65"/>
    </row>
    <row r="13" ht="10.5">
      <c r="U13" s="65"/>
    </row>
    <row r="14" ht="10.5">
      <c r="U14" s="65"/>
    </row>
    <row r="15" ht="10.5">
      <c r="U15" s="65"/>
    </row>
    <row r="16" ht="10.5">
      <c r="U16" s="65"/>
    </row>
    <row r="17" ht="10.5">
      <c r="U17" s="65"/>
    </row>
    <row r="18" ht="10.5">
      <c r="U18" s="65"/>
    </row>
    <row r="19" ht="10.5">
      <c r="U19" s="65"/>
    </row>
    <row r="20" ht="10.5">
      <c r="U20" s="65"/>
    </row>
    <row r="21" ht="10.5">
      <c r="U21" s="65"/>
    </row>
    <row r="22" ht="10.5">
      <c r="U22" s="65"/>
    </row>
    <row r="23" ht="10.5">
      <c r="U23" s="65"/>
    </row>
    <row r="24" ht="10.5">
      <c r="U24" s="65"/>
    </row>
    <row r="25" ht="10.5">
      <c r="U25" s="65"/>
    </row>
    <row r="26" ht="10.5">
      <c r="U26" s="65"/>
    </row>
    <row r="27" ht="10.5">
      <c r="U27" s="65"/>
    </row>
    <row r="28" ht="10.5">
      <c r="U28" s="65"/>
    </row>
    <row r="29" ht="10.5">
      <c r="U29" s="65"/>
    </row>
    <row r="30" ht="10.5">
      <c r="U30" s="65"/>
    </row>
    <row r="31" ht="10.5">
      <c r="U31" s="65"/>
    </row>
    <row r="32" ht="10.5">
      <c r="U32" s="65"/>
    </row>
    <row r="33" ht="10.5">
      <c r="U33" s="65"/>
    </row>
    <row r="34" ht="10.5">
      <c r="U34" s="65"/>
    </row>
    <row r="35" ht="10.5">
      <c r="U35" s="65"/>
    </row>
    <row r="36" ht="10.5">
      <c r="U36" s="65"/>
    </row>
    <row r="37" ht="10.5">
      <c r="U37" s="65"/>
    </row>
    <row r="38" ht="10.5">
      <c r="U38" s="65"/>
    </row>
    <row r="39" ht="10.5">
      <c r="U39" s="65"/>
    </row>
    <row r="40" ht="10.5">
      <c r="U40" s="65"/>
    </row>
    <row r="41" ht="10.5">
      <c r="U41" s="65"/>
    </row>
    <row r="42" ht="10.5">
      <c r="U42" s="65"/>
    </row>
    <row r="43" ht="10.5">
      <c r="U43" s="65"/>
    </row>
    <row r="44" ht="10.5">
      <c r="U44" s="65"/>
    </row>
    <row r="45" ht="10.5">
      <c r="U45" s="65"/>
    </row>
    <row r="46" ht="10.5">
      <c r="U46" s="65"/>
    </row>
    <row r="47" ht="10.5">
      <c r="U47" s="65"/>
    </row>
    <row r="48" ht="10.5">
      <c r="U48" s="65"/>
    </row>
    <row r="49" ht="10.5">
      <c r="U49" s="65"/>
    </row>
    <row r="50" ht="10.5">
      <c r="U50" s="65"/>
    </row>
    <row r="51" ht="10.5">
      <c r="U51" s="65"/>
    </row>
    <row r="52" ht="10.5">
      <c r="U52" s="65"/>
    </row>
    <row r="53" ht="10.5">
      <c r="U53" s="65"/>
    </row>
    <row r="54" ht="10.5">
      <c r="U54" s="65"/>
    </row>
    <row r="55" ht="10.5">
      <c r="U55" s="65"/>
    </row>
    <row r="56" ht="10.5">
      <c r="U56" s="65"/>
    </row>
    <row r="57" ht="10.5">
      <c r="U57" s="65"/>
    </row>
    <row r="58" ht="10.5">
      <c r="U58" s="65"/>
    </row>
    <row r="59" ht="10.5">
      <c r="U59" s="65"/>
    </row>
    <row r="60" ht="10.5">
      <c r="U60" s="65"/>
    </row>
    <row r="61" ht="10.5">
      <c r="U61" s="65"/>
    </row>
    <row r="62" ht="10.5">
      <c r="U62" s="65"/>
    </row>
    <row r="63" ht="10.5">
      <c r="U63" s="65"/>
    </row>
    <row r="64" ht="10.5">
      <c r="U64" s="65"/>
    </row>
    <row r="65" ht="10.5">
      <c r="U65" s="65"/>
    </row>
    <row r="66" ht="10.5">
      <c r="U66" s="65"/>
    </row>
    <row r="67" ht="10.5">
      <c r="U67" s="65"/>
    </row>
    <row r="68" ht="10.5">
      <c r="U68" s="65"/>
    </row>
    <row r="69" ht="10.5">
      <c r="U69" s="65"/>
    </row>
    <row r="70" ht="10.5">
      <c r="U70" s="65"/>
    </row>
    <row r="71" ht="10.5">
      <c r="U71" s="65"/>
    </row>
    <row r="72" ht="10.5">
      <c r="U72" s="65"/>
    </row>
    <row r="73" ht="10.5">
      <c r="U73" s="65"/>
    </row>
    <row r="74" ht="10.5">
      <c r="U74" s="65"/>
    </row>
    <row r="75" ht="10.5">
      <c r="U75" s="65"/>
    </row>
    <row r="76" ht="10.5">
      <c r="U76" s="65"/>
    </row>
    <row r="77" ht="10.5">
      <c r="U77" s="65"/>
    </row>
    <row r="78" ht="10.5">
      <c r="U78" s="65"/>
    </row>
    <row r="79" ht="10.5">
      <c r="U79" s="65"/>
    </row>
    <row r="80" ht="10.5">
      <c r="U80" s="65"/>
    </row>
    <row r="81" ht="10.5">
      <c r="U81" s="65"/>
    </row>
    <row r="82" ht="10.5">
      <c r="U82" s="65"/>
    </row>
    <row r="83" ht="10.5">
      <c r="U83" s="65"/>
    </row>
    <row r="84" ht="10.5">
      <c r="U84" s="65"/>
    </row>
    <row r="85" ht="10.5">
      <c r="U85" s="65"/>
    </row>
    <row r="86" ht="10.5">
      <c r="U86" s="65"/>
    </row>
    <row r="87" ht="10.5">
      <c r="U87" s="65"/>
    </row>
    <row r="88" ht="10.5">
      <c r="U88" s="65"/>
    </row>
    <row r="89" ht="10.5">
      <c r="U89" s="65"/>
    </row>
    <row r="90" ht="10.5">
      <c r="U90" s="65"/>
    </row>
    <row r="91" ht="10.5">
      <c r="U91" s="6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Xie, Yulong</dc:creator>
  <cp:keywords/>
  <dc:description/>
  <cp:lastModifiedBy>Jian Zhang</cp:lastModifiedBy>
  <cp:lastPrinted>2011-02-26T00:41:28Z</cp:lastPrinted>
  <dcterms:created xsi:type="dcterms:W3CDTF">2008-01-14T18:21:26Z</dcterms:created>
  <dcterms:modified xsi:type="dcterms:W3CDTF">2018-10-19T02:18:57Z</dcterms:modified>
  <cp:category/>
  <cp:version/>
  <cp:contentType/>
  <cp:contentStatus/>
</cp:coreProperties>
</file>